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as\Desktop\Progressão docente\"/>
    </mc:Choice>
  </mc:AlternateContent>
  <xr:revisionPtr revIDLastSave="0" documentId="8_{068B16E2-59EC-4BB2-8CC6-D4B56545FD0F}" xr6:coauthVersionLast="43" xr6:coauthVersionMax="43" xr10:uidLastSave="{00000000-0000-0000-0000-000000000000}"/>
  <bookViews>
    <workbookView xWindow="-120" yWindow="-120" windowWidth="24240" windowHeight="13140" activeTab="2" xr2:uid="{00000000-000D-0000-FFFF-FFFF00000000}"/>
  </bookViews>
  <sheets>
    <sheet name="PREENCHER" sheetId="2" r:id="rId1"/>
    <sheet name="PONTOS  Classe D - NÃO MEXER!" sheetId="8" r:id="rId2"/>
    <sheet name="RESULTADO FINAL" sheetId="9" r:id="rId3"/>
    <sheet name="PARÃMETROS - NÃO MEXER !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1" i="8" l="1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3" i="8"/>
  <c r="E71" i="8"/>
  <c r="E70" i="8"/>
  <c r="E69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F97" i="8"/>
  <c r="D97" i="8" l="1"/>
  <c r="E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D98" i="8"/>
  <c r="T98" i="8" s="1"/>
  <c r="D99" i="8"/>
  <c r="T99" i="8" s="1"/>
  <c r="D100" i="8"/>
  <c r="T100" i="8" s="1"/>
  <c r="D101" i="8"/>
  <c r="T101" i="8" s="1"/>
  <c r="D102" i="8"/>
  <c r="T102" i="8" s="1"/>
  <c r="D103" i="8"/>
  <c r="T103" i="8" s="1"/>
  <c r="D104" i="8"/>
  <c r="T104" i="8" s="1"/>
  <c r="D105" i="8"/>
  <c r="T105" i="8" s="1"/>
  <c r="D106" i="8"/>
  <c r="T106" i="8" s="1"/>
  <c r="D107" i="8"/>
  <c r="T107" i="8" s="1"/>
  <c r="D108" i="8"/>
  <c r="T108" i="8" s="1"/>
  <c r="D109" i="8"/>
  <c r="T109" i="8" s="1"/>
  <c r="D110" i="8"/>
  <c r="T110" i="8" s="1"/>
  <c r="D111" i="8"/>
  <c r="T111" i="8" s="1"/>
  <c r="D112" i="8"/>
  <c r="T112" i="8" s="1"/>
  <c r="D113" i="8"/>
  <c r="T113" i="8" s="1"/>
  <c r="D114" i="8"/>
  <c r="T114" i="8" s="1"/>
  <c r="D115" i="8"/>
  <c r="T115" i="8" s="1"/>
  <c r="D116" i="8"/>
  <c r="T116" i="8" s="1"/>
  <c r="D117" i="8"/>
  <c r="T117" i="8" s="1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1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E140" i="8"/>
  <c r="D140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E139" i="8"/>
  <c r="D139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E138" i="8"/>
  <c r="D138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E137" i="8"/>
  <c r="D137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5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E134" i="8"/>
  <c r="D134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E133" i="8"/>
  <c r="D133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E132" i="8"/>
  <c r="D132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131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E128" i="8"/>
  <c r="D128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E127" i="8"/>
  <c r="D127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E126" i="8"/>
  <c r="D126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E125" i="8"/>
  <c r="D125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D91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D90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D89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D88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D87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D86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D85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D84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D83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D82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D81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D80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D79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D78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D77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D76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D75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D73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D71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D70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D69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L16" i="1"/>
  <c r="C25" i="1"/>
  <c r="D25" i="1"/>
  <c r="E25" i="1"/>
  <c r="A25" i="1"/>
  <c r="C27" i="1"/>
  <c r="D27" i="1"/>
  <c r="D7" i="8" s="1"/>
  <c r="E27" i="1"/>
  <c r="A28" i="1"/>
  <c r="C28" i="1"/>
  <c r="D28" i="1"/>
  <c r="P8" i="8" s="1"/>
  <c r="E28" i="1"/>
  <c r="E29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C29" i="1"/>
  <c r="C30" i="1"/>
  <c r="D30" i="1"/>
  <c r="P10" i="8" s="1"/>
  <c r="E30" i="1"/>
  <c r="C31" i="1"/>
  <c r="D31" i="1"/>
  <c r="P11" i="8" s="1"/>
  <c r="E31" i="1"/>
  <c r="C32" i="1"/>
  <c r="D32" i="1"/>
  <c r="P12" i="8" s="1"/>
  <c r="E32" i="1"/>
  <c r="C33" i="1"/>
  <c r="D33" i="1"/>
  <c r="P13" i="8" s="1"/>
  <c r="E33" i="1"/>
  <c r="C35" i="1"/>
  <c r="C36" i="1" s="1"/>
  <c r="C37" i="1" s="1"/>
  <c r="D35" i="1"/>
  <c r="P15" i="8" s="1"/>
  <c r="E35" i="1"/>
  <c r="D36" i="1"/>
  <c r="P16" i="8" s="1"/>
  <c r="E36" i="1"/>
  <c r="E37" i="1" s="1"/>
  <c r="C51" i="1"/>
  <c r="D51" i="1"/>
  <c r="E51" i="1"/>
  <c r="A51" i="1"/>
  <c r="E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C80" i="1"/>
  <c r="D80" i="1"/>
  <c r="E80" i="1"/>
  <c r="A80" i="1"/>
  <c r="E82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E83" i="1"/>
  <c r="E84" i="1"/>
  <c r="C85" i="1"/>
  <c r="D85" i="1"/>
  <c r="E72" i="8" s="1"/>
  <c r="E86" i="1"/>
  <c r="C87" i="1"/>
  <c r="D87" i="1"/>
  <c r="E74" i="8" s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C106" i="1"/>
  <c r="D106" i="1"/>
  <c r="E106" i="1"/>
  <c r="A106" i="1"/>
  <c r="E108" i="1"/>
  <c r="A109" i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C131" i="1"/>
  <c r="D131" i="1"/>
  <c r="E131" i="1"/>
  <c r="A131" i="1"/>
  <c r="E133" i="1"/>
  <c r="A134" i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E134" i="1"/>
  <c r="E135" i="1"/>
  <c r="E136" i="1"/>
  <c r="E137" i="1"/>
  <c r="E138" i="1"/>
  <c r="E139" i="1"/>
  <c r="E140" i="1"/>
  <c r="E141" i="1"/>
  <c r="E142" i="1"/>
  <c r="E143" i="1"/>
  <c r="E144" i="1"/>
  <c r="E146" i="1"/>
  <c r="E147" i="1"/>
  <c r="E148" i="1"/>
  <c r="E149" i="1"/>
  <c r="E150" i="1"/>
  <c r="A4" i="9"/>
  <c r="A5" i="9"/>
  <c r="D36" i="8"/>
  <c r="W55" i="2"/>
  <c r="A6" i="9"/>
  <c r="A7" i="9"/>
  <c r="A8" i="9"/>
  <c r="D124" i="8"/>
  <c r="E124" i="8"/>
  <c r="A13" i="9"/>
  <c r="A14" i="9"/>
  <c r="A4" i="8"/>
  <c r="D12" i="2"/>
  <c r="G21" i="2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3" i="8"/>
  <c r="G50" i="2"/>
  <c r="D34" i="8" s="1"/>
  <c r="A37" i="8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6" i="8"/>
  <c r="G83" i="2"/>
  <c r="H83" i="2" s="1"/>
  <c r="A70" i="8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4" i="8"/>
  <c r="G113" i="2"/>
  <c r="H113" i="2" s="1"/>
  <c r="A121" i="8"/>
  <c r="G143" i="2"/>
  <c r="D122" i="8" s="1"/>
  <c r="A125" i="8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20" i="2"/>
  <c r="W23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A49" i="2"/>
  <c r="W52" i="2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W53" i="2"/>
  <c r="W54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A82" i="2"/>
  <c r="W85" i="2"/>
  <c r="A86" i="2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A112" i="2"/>
  <c r="W115" i="2"/>
  <c r="A116" i="2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A142" i="2"/>
  <c r="W145" i="2"/>
  <c r="A146" i="2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E7" i="8" l="1"/>
  <c r="I7" i="8"/>
  <c r="M7" i="8"/>
  <c r="Q7" i="8"/>
  <c r="E8" i="8"/>
  <c r="I8" i="8"/>
  <c r="M8" i="8"/>
  <c r="Q8" i="8"/>
  <c r="E10" i="8"/>
  <c r="I10" i="8"/>
  <c r="M10" i="8"/>
  <c r="Q10" i="8"/>
  <c r="E11" i="8"/>
  <c r="I11" i="8"/>
  <c r="M11" i="8"/>
  <c r="Q11" i="8"/>
  <c r="E12" i="8"/>
  <c r="I12" i="8"/>
  <c r="M12" i="8"/>
  <c r="Q12" i="8"/>
  <c r="E13" i="8"/>
  <c r="I13" i="8"/>
  <c r="M13" i="8"/>
  <c r="Q13" i="8"/>
  <c r="E15" i="8"/>
  <c r="I15" i="8"/>
  <c r="M15" i="8"/>
  <c r="Q15" i="8"/>
  <c r="E16" i="8"/>
  <c r="I16" i="8"/>
  <c r="M16" i="8"/>
  <c r="Q16" i="8"/>
  <c r="F72" i="8"/>
  <c r="J72" i="8"/>
  <c r="N72" i="8"/>
  <c r="R72" i="8"/>
  <c r="H74" i="8"/>
  <c r="L74" i="8"/>
  <c r="P74" i="8"/>
  <c r="F7" i="8"/>
  <c r="J7" i="8"/>
  <c r="N7" i="8"/>
  <c r="R7" i="8"/>
  <c r="F8" i="8"/>
  <c r="J8" i="8"/>
  <c r="N8" i="8"/>
  <c r="R8" i="8"/>
  <c r="F10" i="8"/>
  <c r="J10" i="8"/>
  <c r="N10" i="8"/>
  <c r="R10" i="8"/>
  <c r="F11" i="8"/>
  <c r="J11" i="8"/>
  <c r="N11" i="8"/>
  <c r="R11" i="8"/>
  <c r="F12" i="8"/>
  <c r="J12" i="8"/>
  <c r="N12" i="8"/>
  <c r="R12" i="8"/>
  <c r="F13" i="8"/>
  <c r="J13" i="8"/>
  <c r="N13" i="8"/>
  <c r="R13" i="8"/>
  <c r="F15" i="8"/>
  <c r="J15" i="8"/>
  <c r="N15" i="8"/>
  <c r="R15" i="8"/>
  <c r="F16" i="8"/>
  <c r="J16" i="8"/>
  <c r="N16" i="8"/>
  <c r="R16" i="8"/>
  <c r="G72" i="8"/>
  <c r="K72" i="8"/>
  <c r="O72" i="8"/>
  <c r="S72" i="8"/>
  <c r="D74" i="8"/>
  <c r="I74" i="8"/>
  <c r="M74" i="8"/>
  <c r="Q74" i="8"/>
  <c r="G7" i="8"/>
  <c r="K7" i="8"/>
  <c r="O7" i="8"/>
  <c r="S7" i="8"/>
  <c r="G8" i="8"/>
  <c r="K8" i="8"/>
  <c r="O8" i="8"/>
  <c r="S8" i="8"/>
  <c r="G10" i="8"/>
  <c r="K10" i="8"/>
  <c r="O10" i="8"/>
  <c r="S10" i="8"/>
  <c r="G11" i="8"/>
  <c r="K11" i="8"/>
  <c r="O11" i="8"/>
  <c r="S11" i="8"/>
  <c r="G12" i="8"/>
  <c r="K12" i="8"/>
  <c r="O12" i="8"/>
  <c r="S12" i="8"/>
  <c r="G13" i="8"/>
  <c r="K13" i="8"/>
  <c r="O13" i="8"/>
  <c r="S13" i="8"/>
  <c r="G15" i="8"/>
  <c r="K15" i="8"/>
  <c r="O15" i="8"/>
  <c r="S15" i="8"/>
  <c r="G16" i="8"/>
  <c r="K16" i="8"/>
  <c r="O16" i="8"/>
  <c r="S16" i="8"/>
  <c r="H72" i="8"/>
  <c r="L72" i="8"/>
  <c r="P72" i="8"/>
  <c r="F74" i="8"/>
  <c r="J74" i="8"/>
  <c r="N74" i="8"/>
  <c r="R74" i="8"/>
  <c r="H7" i="8"/>
  <c r="L7" i="8"/>
  <c r="P7" i="8"/>
  <c r="D8" i="8"/>
  <c r="H8" i="8"/>
  <c r="L8" i="8"/>
  <c r="D10" i="8"/>
  <c r="H10" i="8"/>
  <c r="L10" i="8"/>
  <c r="D11" i="8"/>
  <c r="H11" i="8"/>
  <c r="L11" i="8"/>
  <c r="D12" i="8"/>
  <c r="H12" i="8"/>
  <c r="L12" i="8"/>
  <c r="D13" i="8"/>
  <c r="H13" i="8"/>
  <c r="L13" i="8"/>
  <c r="D15" i="8"/>
  <c r="H15" i="8"/>
  <c r="L15" i="8"/>
  <c r="D16" i="8"/>
  <c r="H16" i="8"/>
  <c r="L16" i="8"/>
  <c r="D72" i="8"/>
  <c r="I72" i="8"/>
  <c r="M72" i="8"/>
  <c r="Q72" i="8"/>
  <c r="G74" i="8"/>
  <c r="K74" i="8"/>
  <c r="O74" i="8"/>
  <c r="S74" i="8"/>
  <c r="C118" i="8"/>
  <c r="B7" i="9" s="1"/>
  <c r="C7" i="9" s="1"/>
  <c r="D7" i="9" s="1"/>
  <c r="T97" i="8"/>
  <c r="E67" i="8"/>
  <c r="I83" i="2"/>
  <c r="H143" i="2"/>
  <c r="E95" i="8"/>
  <c r="I113" i="2"/>
  <c r="D67" i="8"/>
  <c r="E12" i="2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D95" i="8"/>
  <c r="T26" i="8"/>
  <c r="T22" i="8"/>
  <c r="T18" i="8"/>
  <c r="C142" i="8"/>
  <c r="B8" i="9" s="1"/>
  <c r="C8" i="9" s="1"/>
  <c r="D8" i="9" s="1"/>
  <c r="T138" i="8"/>
  <c r="T134" i="8"/>
  <c r="T130" i="8"/>
  <c r="T126" i="8"/>
  <c r="T89" i="8"/>
  <c r="T85" i="8"/>
  <c r="T81" i="8"/>
  <c r="T77" i="8"/>
  <c r="T73" i="8"/>
  <c r="U39" i="8"/>
  <c r="B14" i="9" s="1"/>
  <c r="T140" i="8"/>
  <c r="T135" i="8"/>
  <c r="T132" i="8"/>
  <c r="T127" i="8"/>
  <c r="T124" i="8"/>
  <c r="T90" i="8"/>
  <c r="T87" i="8"/>
  <c r="T82" i="8"/>
  <c r="T79" i="8"/>
  <c r="T59" i="8"/>
  <c r="T51" i="8"/>
  <c r="T47" i="8"/>
  <c r="T39" i="8"/>
  <c r="T28" i="8"/>
  <c r="T23" i="8"/>
  <c r="T19" i="8"/>
  <c r="J9" i="1"/>
  <c r="K9" i="1"/>
  <c r="T141" i="8"/>
  <c r="T137" i="8"/>
  <c r="T133" i="8"/>
  <c r="T129" i="8"/>
  <c r="T125" i="8"/>
  <c r="T88" i="8"/>
  <c r="T84" i="8"/>
  <c r="T80" i="8"/>
  <c r="T76" i="8"/>
  <c r="T29" i="8"/>
  <c r="T25" i="8"/>
  <c r="T21" i="8"/>
  <c r="T139" i="8"/>
  <c r="T136" i="8"/>
  <c r="T131" i="8"/>
  <c r="T128" i="8"/>
  <c r="T91" i="8"/>
  <c r="T86" i="8"/>
  <c r="T83" i="8"/>
  <c r="T78" i="8"/>
  <c r="T75" i="8"/>
  <c r="T55" i="8"/>
  <c r="T43" i="8"/>
  <c r="T27" i="8"/>
  <c r="T24" i="8"/>
  <c r="T20" i="8"/>
  <c r="D29" i="1"/>
  <c r="L9" i="1"/>
  <c r="D37" i="1"/>
  <c r="T71" i="8"/>
  <c r="T70" i="8"/>
  <c r="T14" i="8"/>
  <c r="T61" i="8"/>
  <c r="T60" i="8"/>
  <c r="T58" i="8"/>
  <c r="T57" i="8"/>
  <c r="T56" i="8"/>
  <c r="T54" i="8"/>
  <c r="T53" i="8"/>
  <c r="T52" i="8"/>
  <c r="T50" i="8"/>
  <c r="T49" i="8"/>
  <c r="T48" i="8"/>
  <c r="T46" i="8"/>
  <c r="T45" i="8"/>
  <c r="T44" i="8"/>
  <c r="T42" i="8"/>
  <c r="T41" i="8"/>
  <c r="T40" i="8"/>
  <c r="T38" i="8"/>
  <c r="T37" i="8"/>
  <c r="C62" i="8"/>
  <c r="B5" i="9" s="1"/>
  <c r="D5" i="8"/>
  <c r="H21" i="2"/>
  <c r="I21" i="2" s="1"/>
  <c r="T36" i="8"/>
  <c r="H50" i="2"/>
  <c r="I50" i="2" s="1"/>
  <c r="T69" i="8"/>
  <c r="E85" i="1"/>
  <c r="T16" i="8" l="1"/>
  <c r="T11" i="8"/>
  <c r="U7" i="8"/>
  <c r="T13" i="8"/>
  <c r="T12" i="8"/>
  <c r="T10" i="8"/>
  <c r="T74" i="8"/>
  <c r="T7" i="8"/>
  <c r="U10" i="8"/>
  <c r="U8" i="8"/>
  <c r="P9" i="8"/>
  <c r="L9" i="8"/>
  <c r="H9" i="8"/>
  <c r="D9" i="8"/>
  <c r="S9" i="8"/>
  <c r="O9" i="8"/>
  <c r="K9" i="8"/>
  <c r="G9" i="8"/>
  <c r="R9" i="8"/>
  <c r="N9" i="8"/>
  <c r="J9" i="8"/>
  <c r="F9" i="8"/>
  <c r="Q9" i="8"/>
  <c r="M9" i="8"/>
  <c r="I9" i="8"/>
  <c r="E9" i="8"/>
  <c r="P17" i="8"/>
  <c r="L17" i="8"/>
  <c r="H17" i="8"/>
  <c r="D17" i="8"/>
  <c r="S17" i="8"/>
  <c r="O17" i="8"/>
  <c r="K17" i="8"/>
  <c r="G17" i="8"/>
  <c r="R17" i="8"/>
  <c r="N17" i="8"/>
  <c r="J17" i="8"/>
  <c r="F17" i="8"/>
  <c r="Q17" i="8"/>
  <c r="M17" i="8"/>
  <c r="I17" i="8"/>
  <c r="E17" i="8"/>
  <c r="J50" i="2"/>
  <c r="F34" i="8"/>
  <c r="J83" i="2"/>
  <c r="F67" i="8"/>
  <c r="J21" i="2"/>
  <c r="F5" i="8"/>
  <c r="J113" i="2"/>
  <c r="F95" i="8"/>
  <c r="E122" i="8"/>
  <c r="I143" i="2"/>
  <c r="T8" i="8"/>
  <c r="T72" i="8"/>
  <c r="C14" i="9"/>
  <c r="D14" i="9" s="1"/>
  <c r="C5" i="9" s="1"/>
  <c r="D5" i="9" s="1"/>
  <c r="E5" i="8"/>
  <c r="C92" i="8"/>
  <c r="B6" i="9" s="1"/>
  <c r="C6" i="9" s="1"/>
  <c r="D6" i="9" s="1"/>
  <c r="T15" i="8"/>
  <c r="E34" i="8"/>
  <c r="U30" i="8" l="1"/>
  <c r="B13" i="9" s="1"/>
  <c r="T17" i="8"/>
  <c r="J143" i="2"/>
  <c r="F122" i="8"/>
  <c r="K113" i="2"/>
  <c r="G95" i="8"/>
  <c r="K83" i="2"/>
  <c r="G67" i="8"/>
  <c r="K21" i="2"/>
  <c r="G5" i="8"/>
  <c r="K50" i="2"/>
  <c r="G34" i="8"/>
  <c r="C30" i="8"/>
  <c r="B4" i="9" s="1"/>
  <c r="T9" i="8"/>
  <c r="L21" i="2" l="1"/>
  <c r="H5" i="8"/>
  <c r="L113" i="2"/>
  <c r="H95" i="8"/>
  <c r="L50" i="2"/>
  <c r="H34" i="8"/>
  <c r="L83" i="2"/>
  <c r="H67" i="8"/>
  <c r="K143" i="2"/>
  <c r="G122" i="8"/>
  <c r="C13" i="9"/>
  <c r="D13" i="9" s="1"/>
  <c r="C4" i="9" s="1"/>
  <c r="D4" i="9" s="1"/>
  <c r="D9" i="9" s="1"/>
  <c r="M83" i="2" l="1"/>
  <c r="I67" i="8"/>
  <c r="M113" i="2"/>
  <c r="I95" i="8"/>
  <c r="L143" i="2"/>
  <c r="H122" i="8"/>
  <c r="M50" i="2"/>
  <c r="I34" i="8"/>
  <c r="M21" i="2"/>
  <c r="I5" i="8"/>
  <c r="N50" i="2" l="1"/>
  <c r="J34" i="8"/>
  <c r="N113" i="2"/>
  <c r="J95" i="8"/>
  <c r="N21" i="2"/>
  <c r="J5" i="8"/>
  <c r="M143" i="2"/>
  <c r="I122" i="8"/>
  <c r="N83" i="2"/>
  <c r="J67" i="8"/>
  <c r="N143" i="2" l="1"/>
  <c r="J122" i="8"/>
  <c r="O113" i="2"/>
  <c r="K95" i="8"/>
  <c r="O83" i="2"/>
  <c r="K67" i="8"/>
  <c r="O21" i="2"/>
  <c r="K5" i="8"/>
  <c r="O50" i="2"/>
  <c r="K34" i="8"/>
  <c r="P21" i="2" l="1"/>
  <c r="L5" i="8"/>
  <c r="P113" i="2"/>
  <c r="L95" i="8"/>
  <c r="P50" i="2"/>
  <c r="L34" i="8"/>
  <c r="P83" i="2"/>
  <c r="L67" i="8"/>
  <c r="O143" i="2"/>
  <c r="K122" i="8"/>
  <c r="Q83" i="2" l="1"/>
  <c r="M67" i="8"/>
  <c r="Q113" i="2"/>
  <c r="M95" i="8"/>
  <c r="P143" i="2"/>
  <c r="L122" i="8"/>
  <c r="Q50" i="2"/>
  <c r="M34" i="8"/>
  <c r="Q21" i="2"/>
  <c r="M5" i="8"/>
  <c r="R21" i="2" l="1"/>
  <c r="N5" i="8"/>
  <c r="Q143" i="2"/>
  <c r="M122" i="8"/>
  <c r="R83" i="2"/>
  <c r="N67" i="8"/>
  <c r="R50" i="2"/>
  <c r="N34" i="8"/>
  <c r="R113" i="2"/>
  <c r="N95" i="8"/>
  <c r="S50" i="2" l="1"/>
  <c r="O34" i="8"/>
  <c r="R143" i="2"/>
  <c r="N122" i="8"/>
  <c r="S113" i="2"/>
  <c r="O95" i="8"/>
  <c r="S83" i="2"/>
  <c r="O67" i="8"/>
  <c r="S21" i="2"/>
  <c r="O5" i="8"/>
  <c r="T83" i="2" l="1"/>
  <c r="P67" i="8"/>
  <c r="S143" i="2"/>
  <c r="O122" i="8"/>
  <c r="T21" i="2"/>
  <c r="P5" i="8"/>
  <c r="T113" i="2"/>
  <c r="P95" i="8"/>
  <c r="T50" i="2"/>
  <c r="P34" i="8"/>
  <c r="U113" i="2" l="1"/>
  <c r="Q95" i="8"/>
  <c r="T143" i="2"/>
  <c r="P122" i="8"/>
  <c r="U50" i="2"/>
  <c r="Q34" i="8"/>
  <c r="U21" i="2"/>
  <c r="Q5" i="8"/>
  <c r="U83" i="2"/>
  <c r="Q67" i="8"/>
  <c r="V21" i="2" l="1"/>
  <c r="S5" i="8" s="1"/>
  <c r="R5" i="8"/>
  <c r="U143" i="2"/>
  <c r="Q122" i="8"/>
  <c r="V83" i="2"/>
  <c r="S67" i="8" s="1"/>
  <c r="R67" i="8"/>
  <c r="V50" i="2"/>
  <c r="S34" i="8" s="1"/>
  <c r="R34" i="8"/>
  <c r="V113" i="2"/>
  <c r="S95" i="8" s="1"/>
  <c r="R95" i="8"/>
  <c r="V143" i="2" l="1"/>
  <c r="S122" i="8" s="1"/>
  <c r="R122" i="8"/>
</calcChain>
</file>

<file path=xl/sharedStrings.xml><?xml version="1.0" encoding="utf-8"?>
<sst xmlns="http://schemas.openxmlformats.org/spreadsheetml/2006/main" count="964" uniqueCount="297">
  <si>
    <t>Valores Máximos</t>
  </si>
  <si>
    <t>Grupo de Atividades</t>
  </si>
  <si>
    <t>Classes A,B e C</t>
  </si>
  <si>
    <t>Classe D</t>
  </si>
  <si>
    <t>Classe E</t>
  </si>
  <si>
    <t>Departamentos:</t>
  </si>
  <si>
    <t>DCC</t>
  </si>
  <si>
    <t>DEE</t>
  </si>
  <si>
    <t>DEG</t>
  </si>
  <si>
    <t>DEI</t>
  </si>
  <si>
    <t>DEL</t>
  </si>
  <si>
    <t>DEM</t>
  </si>
  <si>
    <t>DENO</t>
  </si>
  <si>
    <t>DES</t>
  </si>
  <si>
    <t>DET</t>
  </si>
  <si>
    <t>DMM</t>
  </si>
  <si>
    <t>DMC</t>
  </si>
  <si>
    <t>DRHIMA</t>
  </si>
  <si>
    <t>Grupo 1 - Ensino Básico, Graduação e /ou Pós-graduação</t>
  </si>
  <si>
    <t>Grupo 3 - Extensão</t>
  </si>
  <si>
    <t>Grupo 2 - Pesquisa e Produção Intelectual</t>
  </si>
  <si>
    <t>Grupo 4 - Gestão e Representação</t>
  </si>
  <si>
    <t>Grupo 5 - Qualificação Acadêmico profissional e Outras</t>
  </si>
  <si>
    <t>Atividades</t>
  </si>
  <si>
    <t>Total</t>
  </si>
  <si>
    <t>Pontos para promoção/progressão</t>
  </si>
  <si>
    <t>Booleano</t>
  </si>
  <si>
    <t>Sim</t>
  </si>
  <si>
    <t>Não</t>
  </si>
  <si>
    <t>Preencher os campos em amarelo</t>
  </si>
  <si>
    <t>x</t>
  </si>
  <si>
    <t>Ano Avaliado:</t>
  </si>
  <si>
    <t>Vice-Reitor (p/semestre)</t>
  </si>
  <si>
    <t>Pró-Reitor (p/semestre)</t>
  </si>
  <si>
    <t>Decano (p/semestre)</t>
  </si>
  <si>
    <t>Diretor (p/semestre)</t>
  </si>
  <si>
    <t>Vice-Diretor (p/semestre)</t>
  </si>
  <si>
    <t>Diretor Adjunto (p/semestre)</t>
  </si>
  <si>
    <t>Chefia de laboratório (p/semestre)</t>
  </si>
  <si>
    <t>Participação como representante em outros colegiados superiores, dos centros ou das unidades, na UFRJ ou em outra IES (p/semestre)</t>
  </si>
  <si>
    <t>Participações em câmaras, comissões ou grupos de trabalho para tarefas administrativo-acadêmicas específicas (p/semestre)</t>
  </si>
  <si>
    <t>Participação na administração superior de fundações de apoio credenciadas pela UFRJ (p/semestre)</t>
  </si>
  <si>
    <t>Participação em órgãos públicos e agências reguladoras, preferencialmente relacionadas à área de atuação do docente (p/ semestre)</t>
  </si>
  <si>
    <t>Participação em comissão de avaliação institucional, de curso ou de programas de Iniciação Científica na UFRJ ou outra IES (p/atividade)</t>
  </si>
  <si>
    <t xml:space="preserve">Outras atividades </t>
  </si>
  <si>
    <t>SOMA DOS PONTOS GRUPO 1 =</t>
  </si>
  <si>
    <t>SOMA DOS PONTOS GRUPO 2 =</t>
  </si>
  <si>
    <t>SOMA DOS PONTOS GRUPO 3 =</t>
  </si>
  <si>
    <t>SOMA DOS PONTOS GRUPO 4 =</t>
  </si>
  <si>
    <t>SOMA DOS PONTOS GRUPO 5 =</t>
  </si>
  <si>
    <t>PERFIL BÁSICO 70%</t>
  </si>
  <si>
    <t>SOMA=</t>
  </si>
  <si>
    <t xml:space="preserve">Disciplina obrigatória ministrada na graduação da UFRJ                       </t>
  </si>
  <si>
    <t>Disciplina não-obrigatória ministrada na graduação da UFRJ</t>
  </si>
  <si>
    <t xml:space="preserve">Disciplina ministrada na graduação de / em outra IES, aprovada através de convênio ou outro instrumento formal da Universidade                          </t>
  </si>
  <si>
    <t>Disciplina ministrada através de ensino a distância</t>
  </si>
  <si>
    <t>Orientação de monografia de especialização</t>
  </si>
  <si>
    <t>Orientação de dissertação de mestrado</t>
  </si>
  <si>
    <t>Orientação de tese de doutorado</t>
  </si>
  <si>
    <t>Orientação de projeto de graduando em empresa junior</t>
  </si>
  <si>
    <t>Orientação de aluno do Programa Jovens Talentos</t>
  </si>
  <si>
    <t>Orientação acadêmica</t>
  </si>
  <si>
    <t>Supervisão de estágio, monitoria e tutoria</t>
  </si>
  <si>
    <t xml:space="preserve">Supervisão de pós-doutorando </t>
  </si>
  <si>
    <t>Membro de banca examinadora de monografia de especialização</t>
  </si>
  <si>
    <t>Membro de banca examinadora de dissertação de mestrado</t>
  </si>
  <si>
    <t>Membro de banca examinadora de tese de doutorado</t>
  </si>
  <si>
    <t>Membro de banca examinadora de exame de qualificação ao mestrado ou ao doutorado</t>
  </si>
  <si>
    <t xml:space="preserve">Avaliação discente </t>
  </si>
  <si>
    <t xml:space="preserve">Autoria de livro didático ou técnico-científico                </t>
  </si>
  <si>
    <t>Autoria de capítulo de livro didático ou técnico-científico</t>
  </si>
  <si>
    <t xml:space="preserve">Editoração, coordenação ou organização de livro                </t>
  </si>
  <si>
    <t>Publicação de apostilas ou material didático adotado em disciplina</t>
  </si>
  <si>
    <t>Artigo publicado em revista não indexada</t>
  </si>
  <si>
    <t>Trabalho completo publicado em anais de congresso</t>
  </si>
  <si>
    <t>Resumo publicado em anais de congresso</t>
  </si>
  <si>
    <t>Conferencista ou palestrante convidado em eventos de C&amp;T</t>
  </si>
  <si>
    <t>Publicação de trabalho em Jornada IC como orientador</t>
  </si>
  <si>
    <t>Monografia de especialização concluída sob orientação do docente</t>
  </si>
  <si>
    <t>Dissertação de mestrado concluída sob orientação do docente</t>
  </si>
  <si>
    <t>Tese de doutorado concluída sob orientação do docente</t>
  </si>
  <si>
    <t>Coordenação técnico-científica de projeto ou convênio de P&amp;D</t>
  </si>
  <si>
    <t>Participação em equipe de projeto ou convênio de P&amp;D</t>
  </si>
  <si>
    <t>Comissão de estudos de Norma Técnica</t>
  </si>
  <si>
    <t xml:space="preserve">Inventor em patente licenciada </t>
  </si>
  <si>
    <t xml:space="preserve">Inventor em patente concedida </t>
  </si>
  <si>
    <t xml:space="preserve">Inventor em patente depositada </t>
  </si>
  <si>
    <t>Software – pedido de depósito</t>
  </si>
  <si>
    <t>Software – livre disponível</t>
  </si>
  <si>
    <t>Responsável por produto tecnológico: protótipo etc...</t>
  </si>
  <si>
    <t>Formulação e desenvolvimento comprovados de técnica, processo ou método</t>
  </si>
  <si>
    <t>Software – registro ou documentado</t>
  </si>
  <si>
    <r>
      <t xml:space="preserve">Complemento à disciplina </t>
    </r>
    <r>
      <rPr>
        <b/>
        <sz val="11"/>
        <rFont val="Calibri"/>
        <family val="2"/>
      </rPr>
      <t>de graduação para turmas com pelo menos 40 alunos na Pauta Final - 25% da CH.</t>
    </r>
  </si>
  <si>
    <r>
      <t xml:space="preserve">Disciplina ministrada na pós-graduação </t>
    </r>
    <r>
      <rPr>
        <b/>
        <i/>
        <sz val="10"/>
        <rFont val="Arial"/>
        <family val="2"/>
      </rPr>
      <t>stricto sensu da UFRJ</t>
    </r>
  </si>
  <si>
    <r>
      <t xml:space="preserve">Disciplina ministrada na pós-graduação </t>
    </r>
    <r>
      <rPr>
        <b/>
        <i/>
        <sz val="10"/>
        <rFont val="Arial"/>
        <family val="2"/>
      </rPr>
      <t>stricto sensu</t>
    </r>
    <r>
      <rPr>
        <b/>
        <sz val="11"/>
        <rFont val="Calibri"/>
        <family val="2"/>
      </rPr>
      <t xml:space="preserve"> de / em outra IES, aprovada através de convênio ou outro instrumento formal da Universidade</t>
    </r>
  </si>
  <si>
    <r>
      <t xml:space="preserve">Orientação de iniciação científica, estágio, monitoria ou tutoria </t>
    </r>
    <r>
      <rPr>
        <sz val="10"/>
        <rFont val="Arial"/>
        <family val="2"/>
      </rPr>
      <t/>
    </r>
  </si>
  <si>
    <t>Coordenação de projeto de extensão aprovado por instância competente da UFRJ, de outra IES, de agência de fomento ou de fundação de apoio</t>
  </si>
  <si>
    <t>Participação em projeto de extensão aprovado por instância competente da UFRJ, de outra IES, de agência de fomento ou de fundação de apoio</t>
  </si>
  <si>
    <t>Coordenação de curso de especialização, aperfeiçoamento, atualização ou extensão aprovado por instância competente da UFRJ ou de outra IES</t>
  </si>
  <si>
    <t>Orientação de monografia ou trabalho final em curso de aperfeiçoamento, atualização ou extensão aprovado por instância competente da UFRJ ou de outra IES</t>
  </si>
  <si>
    <t>Orientação de aluno/bolsista de extensão</t>
  </si>
  <si>
    <t>Atividade de ensino que caracterize a integração entre a UFRJ e a comunidade, no âmbito de projeto cadastrado na UFRJ ou aprovado pelo colegiado superior da Unidade</t>
  </si>
  <si>
    <t>Organização de evento científico ou tecnológico</t>
  </si>
  <si>
    <t xml:space="preserve">Organização de sessão ou palestra em evento científico ou tecnológico   </t>
  </si>
  <si>
    <t>Organização de evento da UFRJ com a finalidade de divulgação científica para o público extra-universitário</t>
  </si>
  <si>
    <t>Atuação como consultor ad-hoc de agência de fomento, agência reguladora ou órgão governamental</t>
  </si>
  <si>
    <t>Editor ou editor associado de revista científica</t>
  </si>
  <si>
    <t>Editor ou editor associado de anais de evento científico</t>
  </si>
  <si>
    <t>Envolvimento em políticas públicas, por meio de formulação, análise, avaliação ou gestão</t>
  </si>
  <si>
    <t>Iniciativa promotora de inclusão social</t>
  </si>
  <si>
    <t>Atividade que promova a formação internacionalizada dos estudantes, tais como: promoção de palestras, aulas, vídeo-conferências ou outros</t>
  </si>
  <si>
    <t>Participação no processo de internacionalização da Universidade: professores visitantes estrangeiros, parcerias internacionais, mobilidade acadêmica etc.</t>
  </si>
  <si>
    <t>Laudo, parecer técnico</t>
  </si>
  <si>
    <t>Consultoria técnica, relatório técnico, inovação tecnológica</t>
  </si>
  <si>
    <t>Organização ou participação em visita técnica</t>
  </si>
  <si>
    <t>Contribuição para a Engenharia Nacional: participação em projeto ou obra relevante</t>
  </si>
  <si>
    <t xml:space="preserve">Atividade ou publicação de divulgação científica  </t>
  </si>
  <si>
    <t>Reitor</t>
  </si>
  <si>
    <t>Vice-Reitor</t>
  </si>
  <si>
    <t>Pró-Reitor</t>
  </si>
  <si>
    <t>Decano</t>
  </si>
  <si>
    <t>Diretor</t>
  </si>
  <si>
    <t>Vice-Diretor</t>
  </si>
  <si>
    <t>Diretor Adjunto</t>
  </si>
  <si>
    <r>
      <rPr>
        <sz val="10"/>
        <color indexed="8"/>
        <rFont val="Arial"/>
        <family val="2"/>
      </rPr>
      <t xml:space="preserve">Chefia de Departamento ou Coordenação de Programa de PG; Coordenação Acadêmica (ensino, pesquisa ou extensão) </t>
    </r>
    <r>
      <rPr>
        <sz val="10"/>
        <color indexed="8"/>
        <rFont val="Arial"/>
        <family val="2"/>
      </rPr>
      <t>ou Coo</t>
    </r>
    <r>
      <rPr>
        <sz val="10"/>
        <color indexed="8"/>
        <rFont val="Arial"/>
        <family val="2"/>
      </rPr>
      <t>rdenação de Curso (</t>
    </r>
    <r>
      <rPr>
        <i/>
        <sz val="10"/>
        <color indexed="8"/>
        <rFont val="Arial"/>
        <family val="2"/>
      </rPr>
      <t>vice: 50%</t>
    </r>
    <r>
      <rPr>
        <sz val="10"/>
        <color indexed="8"/>
        <rFont val="Arial"/>
        <family val="2"/>
      </rPr>
      <t>)</t>
    </r>
  </si>
  <si>
    <t>Chefia de Área ou Setor</t>
  </si>
  <si>
    <t>Chefia de Laboratório</t>
  </si>
  <si>
    <r>
      <rPr>
        <sz val="10"/>
        <color indexed="8"/>
        <rFont val="Arial"/>
        <family val="2"/>
      </rPr>
      <t xml:space="preserve">Membro de Conselho Superior da UFRJ </t>
    </r>
    <r>
      <rPr>
        <i/>
        <sz val="10"/>
        <rFont val="Arial"/>
        <family val="2"/>
      </rPr>
      <t>(suplente do CEG e CEPG: 100% e CONSUNI: 50%)</t>
    </r>
  </si>
  <si>
    <r>
      <rPr>
        <sz val="10"/>
        <color indexed="8"/>
        <rFont val="Arial"/>
        <family val="2"/>
      </rPr>
      <t xml:space="preserve">Membro de Congregação e Conselho de Centro </t>
    </r>
    <r>
      <rPr>
        <i/>
        <sz val="10"/>
        <rFont val="Arial"/>
        <family val="2"/>
      </rPr>
      <t>(suplente: 50%)</t>
    </r>
  </si>
  <si>
    <t>Membro de Comissão Administrativa Permanente</t>
  </si>
  <si>
    <t>Membro de Comissão ou Grupo de Trabalho temporário</t>
  </si>
  <si>
    <t>Participação como representante em outro Colegiado Superior, Colegiado dos Centros ou das Unidades, na UFRJ ou em outra IES</t>
  </si>
  <si>
    <t>Participação em Câmara, Comissão ou Grupo de Trabalho para tarefas administrativo-acadêmicas específicas</t>
  </si>
  <si>
    <r>
      <rPr>
        <sz val="10"/>
        <color indexed="8"/>
        <rFont val="Arial"/>
        <family val="2"/>
      </rPr>
      <t>Participação na administração superior de fun</t>
    </r>
    <r>
      <rPr>
        <sz val="10"/>
        <color indexed="8"/>
        <rFont val="Arial"/>
        <family val="2"/>
      </rPr>
      <t>dação de apoio credenciada pela UFRJ ou em agência de fomento</t>
    </r>
  </si>
  <si>
    <t>Participação em Órgão Público ou agência reguladora, preferencialmente relacionada à área de atuação do docente</t>
  </si>
  <si>
    <t>Representação em Conselho ou Comissão de entidade de classe profissional e afins</t>
  </si>
  <si>
    <t>Participação em comissão de avaliação institucional, de curso ou de programa de Iniciação Científica na UFRJ ou outra IES</t>
  </si>
  <si>
    <t>Gestão de recursos de projeto de pesquisa de agência de fomento nacional ou internacional</t>
  </si>
  <si>
    <t>Realização de estágio de pós-doutorado</t>
  </si>
  <si>
    <t>Realização de estágio sênior, período sabático ou atuação como professor ou pesquisador visitante com apoio de órgão de fomento nacional ou internacional em outra universidade ou instituto de pesquisa</t>
  </si>
  <si>
    <t>Atividade de especialista, tal como revisor de periódico, membro de júri científico ou tecnológico etc...</t>
  </si>
  <si>
    <t>Prêmio nacional ou internacional recebido por atividade acadêmica relacionada ao ensino, pesquisa ou extensão</t>
  </si>
  <si>
    <t>Comenda ou outra distinção, tal como patrono, paraninfo ou professor homenageado de turma de formandos</t>
  </si>
  <si>
    <t>Bolsa de produtividade em pesquisa, bolsa Jovem Cientista do Nosso Estado, bolsa Cientista do Nosso Estado ou bolsa semelhante</t>
  </si>
  <si>
    <t>Participação em banca de concurso público</t>
  </si>
  <si>
    <t>Participação em banca de seleção de professor substituto</t>
  </si>
  <si>
    <t>Participação em banca de progressão docente ou de avaliação de estágio probatório</t>
  </si>
  <si>
    <r>
      <rPr>
        <sz val="10"/>
        <color indexed="8"/>
        <rFont val="Arial"/>
        <family val="2"/>
      </rPr>
      <t xml:space="preserve">Obtenção, no interstício avaliado, de título de pós-graduação </t>
    </r>
    <r>
      <rPr>
        <i/>
        <sz val="10"/>
        <color indexed="8"/>
        <rFont val="Arial"/>
        <family val="2"/>
      </rPr>
      <t>lato sensu</t>
    </r>
  </si>
  <si>
    <r>
      <rPr>
        <sz val="10"/>
        <color indexed="8"/>
        <rFont val="Arial"/>
        <family val="2"/>
      </rPr>
      <t xml:space="preserve">Obtenção, no interstício avaliado, de título de pós-graduação </t>
    </r>
    <r>
      <rPr>
        <i/>
        <sz val="10"/>
        <color indexed="8"/>
        <rFont val="Arial"/>
        <family val="2"/>
      </rPr>
      <t>stricto sensu</t>
    </r>
  </si>
  <si>
    <t>Participação em Comitê Assessor ou de Avaliação em órgão de fomento à pesquisa, ao ensino ou à extensão</t>
  </si>
  <si>
    <t>Membro de comitê, subcomitê, grupo de trabalho, força tarefa etc. de entidade científica nacional e internacional</t>
  </si>
  <si>
    <t>Presidente ou Membro de diretoria ou comitê gestor de entidade ou sociedade científica nacional e internacional</t>
  </si>
  <si>
    <t>Consultoria em órgão de fomento ou em entidade pública</t>
  </si>
  <si>
    <t>Liderança de grupo de pesquisa cadastrado no “Diretório dos Grupos de Pesquisa no Brasil”</t>
  </si>
  <si>
    <t>p/hora-aula</t>
  </si>
  <si>
    <t>p/hora-aula-atendimento</t>
  </si>
  <si>
    <t>p/aluno/semestre</t>
  </si>
  <si>
    <t>p/supervisão/ semestre</t>
  </si>
  <si>
    <t>p/banca</t>
  </si>
  <si>
    <t>quando houver</t>
  </si>
  <si>
    <t>p/livro</t>
  </si>
  <si>
    <t xml:space="preserve">p/capítulo  </t>
  </si>
  <si>
    <t>p/publicação</t>
  </si>
  <si>
    <t>p/artigo</t>
  </si>
  <si>
    <t>p/trabalho</t>
  </si>
  <si>
    <t>p/resumo</t>
  </si>
  <si>
    <t>p/palestra</t>
  </si>
  <si>
    <t>p/monografia</t>
  </si>
  <si>
    <t>p/dissertação</t>
  </si>
  <si>
    <t>p/tese</t>
  </si>
  <si>
    <t>p/projeto/semestre</t>
  </si>
  <si>
    <t>p/patente</t>
  </si>
  <si>
    <t>p/software</t>
  </si>
  <si>
    <t>p/produto</t>
  </si>
  <si>
    <t>p/projeto/ semestre</t>
  </si>
  <si>
    <t>p/curso/ semestre</t>
  </si>
  <si>
    <t>p/aluno/ semestre</t>
  </si>
  <si>
    <t>p/atividade</t>
  </si>
  <si>
    <t>p/evento</t>
  </si>
  <si>
    <t>p/parecer</t>
  </si>
  <si>
    <t>p/revista/semestre</t>
  </si>
  <si>
    <t>p/atividade/ semestre</t>
  </si>
  <si>
    <t>p/unidade</t>
  </si>
  <si>
    <t>p/semestre</t>
  </si>
  <si>
    <t>p/mês</t>
  </si>
  <si>
    <t>p/prêmio</t>
  </si>
  <si>
    <t>p/título</t>
  </si>
  <si>
    <t>Trabalho publicado em eventos científicos, culturais ou de natureza tecnológica ou artística</t>
  </si>
  <si>
    <t>Projeto de Graduação concluido sob orientação do docente</t>
  </si>
  <si>
    <t>p projeto</t>
  </si>
  <si>
    <t>Atuação em evento científico ou tecnológico: minicurso, mesa-redonda, coordenação de sessão etc., exceto apresentação de artigo</t>
  </si>
  <si>
    <t>Atividade de especialista, tal como revisor de periódico, revisor em congresso, membro de júri científico ou tecnológico etc...</t>
  </si>
  <si>
    <t>Participação em congresso ou em evento científico</t>
  </si>
  <si>
    <t>Presidente ou Membro de diretoria ou comitê gestor de entidade ou sociedade científica nacional e/ou internacional</t>
  </si>
  <si>
    <t>Orientação de monografia ou de projeto de graduação de curso</t>
  </si>
  <si>
    <t>Membro de banca examinadora de projeto de graduação</t>
  </si>
  <si>
    <t>Participação em disciplina em curso de especialização, aperfeiçoamento, atualização ou extensão aprovado por instância competente da UFRJ ou de outra IES</t>
  </si>
  <si>
    <t>p/norma</t>
  </si>
  <si>
    <t>p/ unidade</t>
  </si>
  <si>
    <t>p/ atividade/semestre</t>
  </si>
  <si>
    <t>p/ atividade</t>
  </si>
  <si>
    <t>hora-aula</t>
  </si>
  <si>
    <t>hora-aula-atendimento</t>
  </si>
  <si>
    <t>aluno/semestre</t>
  </si>
  <si>
    <t>supervisão/ semestre</t>
  </si>
  <si>
    <t>banca</t>
  </si>
  <si>
    <r>
      <t xml:space="preserve">Artigo publicado em revista indexada [no JCR ou Qualis A1, A2 ou B1] ou de relevância equivalente    </t>
    </r>
    <r>
      <rPr>
        <b/>
        <sz val="12"/>
        <rFont val="Arial"/>
        <family val="2"/>
      </rPr>
      <t xml:space="preserve">               </t>
    </r>
  </si>
  <si>
    <t>livro</t>
  </si>
  <si>
    <t xml:space="preserve">capítulo  </t>
  </si>
  <si>
    <t>artigo</t>
  </si>
  <si>
    <t>trabalho</t>
  </si>
  <si>
    <t>resumo</t>
  </si>
  <si>
    <t>palestra</t>
  </si>
  <si>
    <t>publicação</t>
  </si>
  <si>
    <t>monografia</t>
  </si>
  <si>
    <t>dissertação</t>
  </si>
  <si>
    <t>tese</t>
  </si>
  <si>
    <t>projeto/semestre</t>
  </si>
  <si>
    <t>norma</t>
  </si>
  <si>
    <t>patente</t>
  </si>
  <si>
    <t>software</t>
  </si>
  <si>
    <t>produto</t>
  </si>
  <si>
    <t xml:space="preserve"> unidade</t>
  </si>
  <si>
    <t>projeto/ semestre</t>
  </si>
  <si>
    <t>curso/ semestre</t>
  </si>
  <si>
    <t>aluno/ semestre</t>
  </si>
  <si>
    <t>atividade</t>
  </si>
  <si>
    <t>evento</t>
  </si>
  <si>
    <t>parecer</t>
  </si>
  <si>
    <t>revista/semestre</t>
  </si>
  <si>
    <t>atividade/ semestre</t>
  </si>
  <si>
    <t>unidade</t>
  </si>
  <si>
    <t>semestre</t>
  </si>
  <si>
    <t>mês</t>
  </si>
  <si>
    <t xml:space="preserve"> atividade/semestre</t>
  </si>
  <si>
    <t>prêmio</t>
  </si>
  <si>
    <t>título</t>
  </si>
  <si>
    <t>Janela de tempo a ser avaliada no pedido: DATA INICIAL (dd/mm/aaaa)</t>
  </si>
  <si>
    <t>Janela de tempo a ser avaliada no pedido: DATA FINAL (dd/mm/aaaa)</t>
  </si>
  <si>
    <t>Classe para a qual se faz o  pedido:(A, B, C, D ou E)</t>
  </si>
  <si>
    <t>CLASSE</t>
  </si>
  <si>
    <t>A</t>
  </si>
  <si>
    <t>B</t>
  </si>
  <si>
    <t>C</t>
  </si>
  <si>
    <t>D</t>
  </si>
  <si>
    <t>E</t>
  </si>
  <si>
    <t>anos de progressões anteriores</t>
  </si>
  <si>
    <t>anos associados aos programas da COPPE</t>
  </si>
  <si>
    <t>anos associados a outros programas de pós-graduação</t>
  </si>
  <si>
    <t>especifique o programa</t>
  </si>
  <si>
    <t>ANO DE INTERESSE:</t>
  </si>
  <si>
    <t>Grupo 1 - Atividades de Ensino Básico, Graduação e /ou Pós-graduação</t>
  </si>
  <si>
    <t>Grupo 2 - Atividades de Pesquisa e Produção Intelectual</t>
  </si>
  <si>
    <t>Grupo 4 - Atividades de Gestão e Representação</t>
  </si>
  <si>
    <t>Grupo 3 - Atividades de Extensão</t>
  </si>
  <si>
    <t>Grupo 5 - Qualificação Acadêmico-Profissional e Outras Atividades</t>
  </si>
  <si>
    <t>PONTUAÇÃO OBTIDA</t>
  </si>
  <si>
    <t>PONTUAÇÃO FINAL</t>
  </si>
  <si>
    <t>TOTAL PERFIL BÁSICO</t>
  </si>
  <si>
    <t>TOTAL</t>
  </si>
  <si>
    <t>APÓS PERFIL BÁSICO</t>
  </si>
  <si>
    <t>TOTAL FINAL</t>
  </si>
  <si>
    <t>P.B. (70%)</t>
  </si>
  <si>
    <t>ATENDIMENTO AO PERFIL BÁSICO (P.B.)</t>
  </si>
  <si>
    <t>BÁSICO</t>
  </si>
  <si>
    <t xml:space="preserve">TOTAL </t>
  </si>
  <si>
    <t xml:space="preserve">PERFIL </t>
  </si>
  <si>
    <t>Nome do Professor:</t>
  </si>
  <si>
    <t>PREENCHIMENTO OBRIGATÓRIO !!!</t>
  </si>
  <si>
    <r>
      <t xml:space="preserve">CÁLCULO DOS PONTOS </t>
    </r>
    <r>
      <rPr>
        <b/>
        <u/>
        <sz val="20"/>
        <color indexed="10"/>
        <rFont val="Calibri"/>
        <family val="2"/>
      </rPr>
      <t>SOMENTE</t>
    </r>
    <r>
      <rPr>
        <b/>
        <sz val="20"/>
        <color indexed="10"/>
        <rFont val="Calibri"/>
        <family val="2"/>
      </rPr>
      <t xml:space="preserve"> PARA CLASSE D</t>
    </r>
  </si>
  <si>
    <r>
      <t>Ano de conclusão do Doutorado</t>
    </r>
    <r>
      <rPr>
        <sz val="11"/>
        <color indexed="8"/>
        <rFont val="Calibri"/>
        <family val="2"/>
      </rPr>
      <t>:</t>
    </r>
  </si>
  <si>
    <r>
      <t xml:space="preserve">Disciplina ministrada na pós-graduação </t>
    </r>
    <r>
      <rPr>
        <b/>
        <i/>
        <sz val="10"/>
        <rFont val="Calibri"/>
        <family val="2"/>
      </rPr>
      <t>stricto sensu da UFRJ</t>
    </r>
  </si>
  <si>
    <r>
      <t xml:space="preserve">Disciplina ministrada na pós-graduação </t>
    </r>
    <r>
      <rPr>
        <b/>
        <i/>
        <sz val="10"/>
        <rFont val="Calibri"/>
        <family val="2"/>
      </rPr>
      <t>stricto sensu</t>
    </r>
    <r>
      <rPr>
        <b/>
        <sz val="11"/>
        <rFont val="Calibri"/>
        <family val="2"/>
      </rPr>
      <t xml:space="preserve"> de / em outra IES, aprovada através de convênio ou outro instrumento formal da Universidade</t>
    </r>
  </si>
  <si>
    <r>
      <t xml:space="preserve">Artigo publicado em revista indexada [no JCR ou Qualis A1, A2 ou B1] ou de relevância equivalente    </t>
    </r>
    <r>
      <rPr>
        <b/>
        <sz val="12"/>
        <rFont val="Calibri"/>
        <family val="2"/>
      </rPr>
      <t xml:space="preserve">               </t>
    </r>
  </si>
  <si>
    <r>
      <t>Chefia de Departamento ou Coordenação de Programa de PG; Coordenação Acadêmica (ensino, pesquisa ou extensão) ou Coordenação de Curso (</t>
    </r>
    <r>
      <rPr>
        <i/>
        <sz val="10"/>
        <color indexed="8"/>
        <rFont val="Calibri"/>
        <family val="2"/>
      </rPr>
      <t>vice: 50%</t>
    </r>
    <r>
      <rPr>
        <sz val="10"/>
        <color indexed="8"/>
        <rFont val="Calibri"/>
        <family val="2"/>
      </rPr>
      <t>)</t>
    </r>
  </si>
  <si>
    <t>Membro de Conselho Superior da UFRJ (suplente do CEG e CEPG: 100% e CONSUNI: 50%)</t>
  </si>
  <si>
    <t>Membro de Congregação e Conselho de Centro (suplente: 50%)</t>
  </si>
  <si>
    <t>Participação na administração superior de fundação de apoio credenciada pela UFRJ ou em agência de fomento</t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</si>
  <si>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lato sensu</t>
    </r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</si>
  <si>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stricto sensu</t>
    </r>
  </si>
  <si>
    <t>Unidade</t>
  </si>
  <si>
    <t>Preencher a quantidade de atividades SOMENTE referentes aos 24 meses de interesse</t>
  </si>
  <si>
    <t>os pontos serão calculados automaticamente</t>
  </si>
  <si>
    <t xml:space="preserve">Atividades </t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</si>
  <si>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lato sensu</t>
    </r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</si>
  <si>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stricto sensu</t>
    </r>
  </si>
  <si>
    <t xml:space="preserve">RESULTADO FINAL </t>
  </si>
  <si>
    <t>UNIDADE</t>
  </si>
  <si>
    <t>ADOTADA</t>
  </si>
  <si>
    <t>Programa COPPE/UFRJ:</t>
  </si>
  <si>
    <r>
      <t>Ano de posse na COPPE/UFRJ</t>
    </r>
    <r>
      <rPr>
        <sz val="11"/>
        <color indexed="8"/>
        <rFont val="Calibri"/>
        <family val="2"/>
      </rPr>
      <t>:</t>
    </r>
  </si>
  <si>
    <t>Membro de Comissão ou Grupo de Trabalho Temporário</t>
  </si>
  <si>
    <t xml:space="preserve">Representação em Conselho ou Comissão de Entidade de Classe Profissional e afins </t>
  </si>
  <si>
    <t>Gestão de Recursos de projeto de pesquisa de agência de fomento nacional ou internacional</t>
  </si>
  <si>
    <t>Chefia de Departamento, Coordenação de Curso (vice: 50%) (p/semestre)</t>
  </si>
  <si>
    <t>Membro de conselho superior da UFRJ (suplente do CEG e CEPG: 100% e CONSUNI: 50%) (p/semestre)</t>
  </si>
  <si>
    <t>Membro de congregação e conselho de centro (suplente: 50%) (p/semestre)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</si>
</sst>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"/>
    <numFmt numFmtId="166" formatCode="0.0"/>
    <numFmt numFmtId="167" formatCode="0.0000"/>
    <numFmt numFmtId="168" formatCode="0.000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6"/>
      <color indexed="10"/>
      <name val="Calibri"/>
      <family val="2"/>
    </font>
    <font>
      <b/>
      <sz val="18"/>
      <name val="Calibri"/>
      <family val="2"/>
    </font>
    <font>
      <b/>
      <u/>
      <sz val="16"/>
      <color indexed="10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b/>
      <sz val="9"/>
      <name val="Arial"/>
      <family val="2"/>
    </font>
    <font>
      <b/>
      <sz val="16"/>
      <color indexed="8"/>
      <name val="Calibri"/>
      <family val="2"/>
    </font>
    <font>
      <b/>
      <sz val="20"/>
      <color indexed="10"/>
      <name val="Calibri"/>
      <family val="2"/>
    </font>
    <font>
      <b/>
      <u/>
      <sz val="20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u/>
      <sz val="14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2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0" fillId="2" borderId="0" xfId="0" applyFill="1"/>
    <xf numFmtId="0" fontId="4" fillId="0" borderId="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5" fillId="2" borderId="0" xfId="0" applyFont="1" applyFill="1"/>
    <xf numFmtId="0" fontId="15" fillId="0" borderId="0" xfId="0" applyFont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11" fillId="0" borderId="0" xfId="1" applyFont="1" applyBorder="1" applyAlignment="1">
      <alignment vertical="center" wrapText="1"/>
    </xf>
    <xf numFmtId="1" fontId="11" fillId="5" borderId="6" xfId="1" applyNumberFormat="1" applyFont="1" applyFill="1" applyBorder="1" applyAlignment="1">
      <alignment horizontal="center" vertical="center" wrapText="1"/>
    </xf>
    <xf numFmtId="164" fontId="11" fillId="5" borderId="6" xfId="1" applyNumberFormat="1" applyFont="1" applyFill="1" applyBorder="1" applyAlignment="1">
      <alignment horizontal="center" vertical="center" wrapText="1"/>
    </xf>
    <xf numFmtId="165" fontId="11" fillId="5" borderId="6" xfId="1" applyNumberFormat="1" applyFont="1" applyFill="1" applyBorder="1" applyAlignment="1">
      <alignment horizontal="center" vertical="center" wrapText="1"/>
    </xf>
    <xf numFmtId="166" fontId="11" fillId="5" borderId="6" xfId="1" applyNumberFormat="1" applyFont="1" applyFill="1" applyBorder="1" applyAlignment="1">
      <alignment horizontal="center" vertical="center" wrapText="1"/>
    </xf>
    <xf numFmtId="1" fontId="11" fillId="3" borderId="6" xfId="1" applyNumberFormat="1" applyFont="1" applyFill="1" applyBorder="1" applyAlignment="1">
      <alignment horizontal="center" vertical="center" wrapText="1"/>
    </xf>
    <xf numFmtId="1" fontId="11" fillId="6" borderId="6" xfId="1" applyNumberFormat="1" applyFont="1" applyFill="1" applyBorder="1" applyAlignment="1">
      <alignment horizontal="center" vertical="center" wrapText="1"/>
    </xf>
    <xf numFmtId="165" fontId="11" fillId="6" borderId="6" xfId="1" applyNumberFormat="1" applyFont="1" applyFill="1" applyBorder="1" applyAlignment="1">
      <alignment horizontal="center" vertical="center" wrapText="1"/>
    </xf>
    <xf numFmtId="3" fontId="11" fillId="6" borderId="6" xfId="1" applyNumberFormat="1" applyFont="1" applyFill="1" applyBorder="1" applyAlignment="1">
      <alignment horizontal="center" vertical="center" wrapText="1"/>
    </xf>
    <xf numFmtId="166" fontId="11" fillId="6" borderId="6" xfId="1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11" fillId="4" borderId="6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0" fillId="0" borderId="13" xfId="0" applyBorder="1"/>
    <xf numFmtId="0" fontId="11" fillId="5" borderId="6" xfId="1" applyFont="1" applyFill="1" applyBorder="1" applyAlignment="1">
      <alignment horizontal="center" vertical="center" wrapText="1"/>
    </xf>
    <xf numFmtId="0" fontId="11" fillId="5" borderId="12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0" fillId="3" borderId="1" xfId="0" applyFill="1" applyBorder="1"/>
    <xf numFmtId="0" fontId="11" fillId="6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2" fontId="11" fillId="5" borderId="6" xfId="1" applyNumberFormat="1" applyFont="1" applyFill="1" applyBorder="1" applyAlignment="1">
      <alignment horizontal="center" vertical="center" wrapText="1"/>
    </xf>
    <xf numFmtId="2" fontId="11" fillId="6" borderId="6" xfId="1" applyNumberFormat="1" applyFont="1" applyFill="1" applyBorder="1" applyAlignment="1">
      <alignment horizontal="center" vertical="center" wrapText="1"/>
    </xf>
    <xf numFmtId="167" fontId="11" fillId="5" borderId="6" xfId="1" applyNumberFormat="1" applyFont="1" applyFill="1" applyBorder="1" applyAlignment="1">
      <alignment horizontal="center" vertical="center" wrapText="1"/>
    </xf>
    <xf numFmtId="0" fontId="0" fillId="7" borderId="0" xfId="0" applyFill="1"/>
    <xf numFmtId="0" fontId="0" fillId="7" borderId="0" xfId="0" applyFill="1" applyAlignment="1">
      <alignment horizontal="center"/>
    </xf>
    <xf numFmtId="2" fontId="11" fillId="3" borderId="6" xfId="1" applyNumberFormat="1" applyFont="1" applyFill="1" applyBorder="1" applyAlignment="1">
      <alignment horizontal="center" vertical="center" wrapText="1"/>
    </xf>
    <xf numFmtId="167" fontId="11" fillId="6" borderId="6" xfId="1" applyNumberFormat="1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vertical="center" wrapText="1"/>
    </xf>
    <xf numFmtId="0" fontId="14" fillId="4" borderId="16" xfId="0" applyFont="1" applyFill="1" applyBorder="1" applyAlignment="1">
      <alignment wrapText="1"/>
    </xf>
    <xf numFmtId="0" fontId="11" fillId="5" borderId="15" xfId="1" applyFont="1" applyFill="1" applyBorder="1" applyAlignment="1">
      <alignment vertical="center" wrapText="1"/>
    </xf>
    <xf numFmtId="0" fontId="11" fillId="3" borderId="3" xfId="1" applyFont="1" applyFill="1" applyBorder="1" applyAlignment="1">
      <alignment vertical="center" wrapText="1"/>
    </xf>
    <xf numFmtId="0" fontId="13" fillId="3" borderId="3" xfId="1" applyFont="1" applyFill="1" applyBorder="1" applyAlignment="1">
      <alignment vertical="center" wrapText="1"/>
    </xf>
    <xf numFmtId="0" fontId="20" fillId="3" borderId="15" xfId="1" applyFont="1" applyFill="1" applyBorder="1" applyAlignment="1">
      <alignment vertical="center" wrapText="1"/>
    </xf>
    <xf numFmtId="0" fontId="13" fillId="6" borderId="3" xfId="1" applyFont="1" applyFill="1" applyBorder="1" applyAlignment="1">
      <alignment vertical="center" wrapText="1"/>
    </xf>
    <xf numFmtId="0" fontId="11" fillId="6" borderId="3" xfId="1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4" fillId="0" borderId="0" xfId="0" applyFont="1"/>
    <xf numFmtId="2" fontId="0" fillId="0" borderId="0" xfId="0" applyNumberFormat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11" fillId="8" borderId="1" xfId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14" fillId="8" borderId="15" xfId="1" applyFont="1" applyFill="1" applyBorder="1" applyAlignment="1">
      <alignment vertical="center" wrapText="1"/>
    </xf>
    <xf numFmtId="164" fontId="14" fillId="8" borderId="6" xfId="1" applyNumberFormat="1" applyFont="1" applyFill="1" applyBorder="1" applyAlignment="1">
      <alignment horizontal="center" vertical="center" wrapText="1"/>
    </xf>
    <xf numFmtId="0" fontId="14" fillId="8" borderId="6" xfId="1" applyFont="1" applyFill="1" applyBorder="1" applyAlignment="1">
      <alignment horizontal="center" vertical="center" wrapText="1"/>
    </xf>
    <xf numFmtId="4" fontId="14" fillId="8" borderId="6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9" fillId="9" borderId="11" xfId="0" applyFont="1" applyFill="1" applyBorder="1" applyAlignment="1">
      <alignment horizontal="center" vertical="center"/>
    </xf>
    <xf numFmtId="14" fontId="29" fillId="9" borderId="1" xfId="0" applyNumberFormat="1" applyFont="1" applyFill="1" applyBorder="1" applyAlignment="1">
      <alignment horizontal="center" vertical="center"/>
    </xf>
    <xf numFmtId="14" fontId="27" fillId="9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10" fillId="10" borderId="0" xfId="0" applyFont="1" applyFill="1" applyBorder="1" applyAlignment="1">
      <alignment horizontal="right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8" fillId="0" borderId="43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38" fillId="9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9" borderId="33" xfId="0" applyFont="1" applyFill="1" applyBorder="1" applyAlignment="1">
      <alignment horizontal="center" vertical="center" wrapText="1"/>
    </xf>
    <xf numFmtId="0" fontId="32" fillId="9" borderId="34" xfId="0" applyFont="1" applyFill="1" applyBorder="1" applyAlignment="1">
      <alignment horizontal="center" vertical="center" wrapText="1"/>
    </xf>
    <xf numFmtId="0" fontId="32" fillId="9" borderId="35" xfId="0" applyFont="1" applyFill="1" applyBorder="1" applyAlignment="1">
      <alignment horizontal="center" vertical="center" wrapText="1"/>
    </xf>
    <xf numFmtId="0" fontId="32" fillId="9" borderId="17" xfId="0" applyFont="1" applyFill="1" applyBorder="1" applyAlignment="1">
      <alignment horizontal="center" vertical="center" wrapText="1"/>
    </xf>
    <xf numFmtId="0" fontId="32" fillId="9" borderId="36" xfId="0" applyFont="1" applyFill="1" applyBorder="1" applyAlignment="1">
      <alignment horizontal="center" vertical="center" wrapText="1"/>
    </xf>
    <xf numFmtId="2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37" fillId="0" borderId="34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0" fontId="30" fillId="0" borderId="1" xfId="1" applyFont="1" applyFill="1" applyBorder="1" applyAlignment="1">
      <alignment vertical="center" wrapText="1"/>
    </xf>
    <xf numFmtId="0" fontId="29" fillId="11" borderId="49" xfId="0" applyFont="1" applyFill="1" applyBorder="1" applyAlignment="1">
      <alignment horizontal="center" vertical="center" wrapText="1"/>
    </xf>
    <xf numFmtId="0" fontId="37" fillId="0" borderId="32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2" fontId="10" fillId="0" borderId="48" xfId="0" applyNumberFormat="1" applyFont="1" applyFill="1" applyBorder="1" applyAlignment="1">
      <alignment horizontal="center" vertical="center" wrapText="1"/>
    </xf>
    <xf numFmtId="0" fontId="32" fillId="11" borderId="49" xfId="0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 wrapText="1"/>
    </xf>
    <xf numFmtId="0" fontId="32" fillId="11" borderId="5" xfId="0" applyFont="1" applyFill="1" applyBorder="1" applyAlignment="1">
      <alignment horizontal="center" vertical="center" wrapText="1"/>
    </xf>
    <xf numFmtId="0" fontId="38" fillId="9" borderId="1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center" wrapText="1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right" vertical="center" wrapText="1"/>
    </xf>
    <xf numFmtId="0" fontId="38" fillId="9" borderId="34" xfId="0" applyFont="1" applyFill="1" applyBorder="1" applyAlignment="1">
      <alignment horizontal="center" vertical="center" wrapText="1"/>
    </xf>
    <xf numFmtId="0" fontId="38" fillId="0" borderId="31" xfId="0" applyFont="1" applyFill="1" applyBorder="1" applyAlignment="1">
      <alignment horizontal="center" vertical="center"/>
    </xf>
    <xf numFmtId="0" fontId="38" fillId="9" borderId="32" xfId="0" applyFont="1" applyFill="1" applyBorder="1" applyAlignment="1">
      <alignment horizontal="center" vertical="center" wrapText="1"/>
    </xf>
    <xf numFmtId="0" fontId="38" fillId="0" borderId="35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 wrapText="1"/>
    </xf>
    <xf numFmtId="0" fontId="38" fillId="9" borderId="17" xfId="0" applyFont="1" applyFill="1" applyBorder="1" applyAlignment="1">
      <alignment horizontal="center" vertical="center" wrapText="1"/>
    </xf>
    <xf numFmtId="0" fontId="38" fillId="9" borderId="36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8" fillId="9" borderId="26" xfId="0" applyFont="1" applyFill="1" applyBorder="1" applyAlignment="1">
      <alignment horizontal="center" vertical="center" wrapText="1"/>
    </xf>
    <xf numFmtId="0" fontId="38" fillId="9" borderId="25" xfId="0" applyFont="1" applyFill="1" applyBorder="1" applyAlignment="1">
      <alignment horizontal="center" vertical="center" wrapText="1"/>
    </xf>
    <xf numFmtId="0" fontId="38" fillId="9" borderId="27" xfId="0" applyFont="1" applyFill="1" applyBorder="1" applyAlignment="1">
      <alignment horizontal="center" vertical="center" wrapText="1"/>
    </xf>
    <xf numFmtId="0" fontId="28" fillId="0" borderId="42" xfId="0" applyFont="1" applyFill="1" applyBorder="1" applyAlignment="1">
      <alignment horizontal="center" vertical="center" wrapText="1"/>
    </xf>
    <xf numFmtId="0" fontId="38" fillId="9" borderId="15" xfId="0" applyFont="1" applyFill="1" applyBorder="1" applyAlignment="1">
      <alignment horizontal="center" vertical="center" wrapText="1"/>
    </xf>
    <xf numFmtId="0" fontId="38" fillId="9" borderId="16" xfId="0" applyFont="1" applyFill="1" applyBorder="1" applyAlignment="1">
      <alignment horizontal="center" vertical="center" wrapText="1"/>
    </xf>
    <xf numFmtId="0" fontId="38" fillId="9" borderId="21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 wrapText="1"/>
    </xf>
    <xf numFmtId="0" fontId="38" fillId="0" borderId="5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 wrapText="1"/>
    </xf>
    <xf numFmtId="0" fontId="37" fillId="0" borderId="53" xfId="0" applyFont="1" applyFill="1" applyBorder="1" applyAlignment="1">
      <alignment horizontal="center" vertical="center" wrapText="1"/>
    </xf>
    <xf numFmtId="2" fontId="10" fillId="0" borderId="24" xfId="0" applyNumberFormat="1" applyFont="1" applyFill="1" applyBorder="1" applyAlignment="1">
      <alignment horizontal="center" vertical="center" wrapText="1"/>
    </xf>
    <xf numFmtId="0" fontId="29" fillId="11" borderId="4" xfId="0" applyFont="1" applyFill="1" applyBorder="1" applyAlignment="1">
      <alignment horizontal="center" vertical="center" wrapText="1"/>
    </xf>
    <xf numFmtId="0" fontId="38" fillId="11" borderId="54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38" fillId="11" borderId="5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1" fillId="0" borderId="1" xfId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1" fillId="0" borderId="17" xfId="1" applyFont="1" applyFill="1" applyBorder="1" applyAlignment="1">
      <alignment vertical="center" wrapText="1"/>
    </xf>
    <xf numFmtId="0" fontId="31" fillId="0" borderId="11" xfId="1" applyFont="1" applyFill="1" applyBorder="1" applyAlignment="1">
      <alignment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38" fillId="9" borderId="33" xfId="0" applyFont="1" applyFill="1" applyBorder="1" applyAlignment="1">
      <alignment horizontal="center" vertical="center" wrapText="1"/>
    </xf>
    <xf numFmtId="0" fontId="38" fillId="9" borderId="35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5" fillId="0" borderId="37" xfId="1" applyFont="1" applyFill="1" applyBorder="1" applyAlignment="1">
      <alignment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35" fillId="0" borderId="19" xfId="1" applyFont="1" applyFill="1" applyBorder="1" applyAlignment="1">
      <alignment vertical="center" wrapText="1"/>
    </xf>
    <xf numFmtId="0" fontId="31" fillId="0" borderId="19" xfId="1" applyFont="1" applyFill="1" applyBorder="1" applyAlignment="1">
      <alignment vertical="center" wrapText="1"/>
    </xf>
    <xf numFmtId="0" fontId="31" fillId="0" borderId="20" xfId="1" applyFont="1" applyFill="1" applyBorder="1" applyAlignment="1">
      <alignment vertical="center" wrapText="1"/>
    </xf>
    <xf numFmtId="2" fontId="10" fillId="0" borderId="24" xfId="0" applyNumberFormat="1" applyFont="1" applyFill="1" applyBorder="1" applyAlignment="1">
      <alignment horizontal="center" vertical="center"/>
    </xf>
    <xf numFmtId="0" fontId="0" fillId="0" borderId="45" xfId="0" applyFill="1" applyBorder="1"/>
    <xf numFmtId="2" fontId="2" fillId="0" borderId="43" xfId="0" applyNumberFormat="1" applyFont="1" applyFill="1" applyBorder="1" applyAlignment="1">
      <alignment horizontal="center"/>
    </xf>
    <xf numFmtId="2" fontId="2" fillId="0" borderId="55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0" fontId="24" fillId="0" borderId="33" xfId="0" applyFont="1" applyFill="1" applyBorder="1"/>
    <xf numFmtId="2" fontId="0" fillId="0" borderId="1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40" xfId="0" applyNumberFormat="1" applyFill="1" applyBorder="1" applyAlignment="1">
      <alignment horizontal="center"/>
    </xf>
    <xf numFmtId="0" fontId="24" fillId="0" borderId="35" xfId="0" applyFont="1" applyFill="1" applyBorder="1"/>
    <xf numFmtId="2" fontId="0" fillId="0" borderId="17" xfId="0" applyNumberFormat="1" applyFill="1" applyBorder="1" applyAlignment="1">
      <alignment horizontal="center"/>
    </xf>
    <xf numFmtId="2" fontId="0" fillId="0" borderId="56" xfId="0" applyNumberFormat="1" applyFill="1" applyBorder="1" applyAlignment="1">
      <alignment horizontal="center"/>
    </xf>
    <xf numFmtId="2" fontId="0" fillId="0" borderId="41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24" fillId="0" borderId="45" xfId="0" applyFont="1" applyFill="1" applyBorder="1"/>
    <xf numFmtId="9" fontId="2" fillId="0" borderId="43" xfId="0" applyNumberFormat="1" applyFont="1" applyFill="1" applyBorder="1" applyAlignment="1">
      <alignment horizontal="center"/>
    </xf>
    <xf numFmtId="9" fontId="2" fillId="0" borderId="44" xfId="0" applyNumberFormat="1" applyFont="1" applyFill="1" applyBorder="1" applyAlignment="1">
      <alignment horizontal="center"/>
    </xf>
    <xf numFmtId="2" fontId="2" fillId="0" borderId="51" xfId="0" applyNumberFormat="1" applyFont="1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36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24" fillId="8" borderId="57" xfId="0" applyNumberFormat="1" applyFont="1" applyFill="1" applyBorder="1" applyAlignment="1">
      <alignment horizontal="center"/>
    </xf>
    <xf numFmtId="2" fontId="24" fillId="8" borderId="50" xfId="0" applyNumberFormat="1" applyFont="1" applyFill="1" applyBorder="1" applyAlignment="1">
      <alignment horizontal="center"/>
    </xf>
    <xf numFmtId="0" fontId="0" fillId="0" borderId="0" xfId="0" applyBorder="1"/>
    <xf numFmtId="166" fontId="0" fillId="12" borderId="1" xfId="0" applyNumberFormat="1" applyFill="1" applyBorder="1"/>
    <xf numFmtId="0" fontId="15" fillId="12" borderId="33" xfId="0" applyFont="1" applyFill="1" applyBorder="1"/>
    <xf numFmtId="166" fontId="0" fillId="12" borderId="34" xfId="0" applyNumberFormat="1" applyFill="1" applyBorder="1"/>
    <xf numFmtId="0" fontId="2" fillId="8" borderId="7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11" fillId="8" borderId="11" xfId="1" applyFont="1" applyFill="1" applyBorder="1" applyAlignment="1">
      <alignment horizontal="center" vertical="center" wrapText="1"/>
    </xf>
    <xf numFmtId="0" fontId="16" fillId="12" borderId="33" xfId="0" applyFont="1" applyFill="1" applyBorder="1"/>
    <xf numFmtId="0" fontId="24" fillId="12" borderId="1" xfId="0" applyFont="1" applyFill="1" applyBorder="1"/>
    <xf numFmtId="0" fontId="24" fillId="12" borderId="34" xfId="0" applyFont="1" applyFill="1" applyBorder="1"/>
    <xf numFmtId="166" fontId="24" fillId="12" borderId="1" xfId="0" applyNumberFormat="1" applyFont="1" applyFill="1" applyBorder="1"/>
    <xf numFmtId="166" fontId="24" fillId="12" borderId="34" xfId="0" applyNumberFormat="1" applyFont="1" applyFill="1" applyBorder="1"/>
    <xf numFmtId="0" fontId="16" fillId="12" borderId="35" xfId="0" applyFont="1" applyFill="1" applyBorder="1"/>
    <xf numFmtId="166" fontId="24" fillId="12" borderId="17" xfId="0" applyNumberFormat="1" applyFont="1" applyFill="1" applyBorder="1"/>
    <xf numFmtId="166" fontId="24" fillId="12" borderId="36" xfId="0" applyNumberFormat="1" applyFont="1" applyFill="1" applyBorder="1"/>
    <xf numFmtId="0" fontId="2" fillId="5" borderId="4" xfId="0" applyFont="1" applyFill="1" applyBorder="1" applyAlignment="1">
      <alignment horizontal="center" vertical="distributed"/>
    </xf>
    <xf numFmtId="0" fontId="2" fillId="5" borderId="5" xfId="0" applyFont="1" applyFill="1" applyBorder="1" applyAlignment="1">
      <alignment horizontal="center" vertical="distributed"/>
    </xf>
    <xf numFmtId="0" fontId="2" fillId="4" borderId="4" xfId="0" applyFont="1" applyFill="1" applyBorder="1" applyAlignment="1">
      <alignment horizontal="center" vertical="distributed"/>
    </xf>
    <xf numFmtId="0" fontId="2" fillId="4" borderId="5" xfId="0" applyFont="1" applyFill="1" applyBorder="1" applyAlignment="1">
      <alignment horizontal="center" vertical="distributed"/>
    </xf>
    <xf numFmtId="0" fontId="2" fillId="8" borderId="4" xfId="0" applyFont="1" applyFill="1" applyBorder="1" applyAlignment="1">
      <alignment horizontal="center" vertical="distributed"/>
    </xf>
    <xf numFmtId="0" fontId="2" fillId="8" borderId="5" xfId="0" applyFont="1" applyFill="1" applyBorder="1" applyAlignment="1">
      <alignment horizontal="center" vertical="distributed"/>
    </xf>
    <xf numFmtId="0" fontId="2" fillId="3" borderId="4" xfId="0" applyFont="1" applyFill="1" applyBorder="1" applyAlignment="1">
      <alignment horizontal="center" vertical="distributed"/>
    </xf>
    <xf numFmtId="0" fontId="2" fillId="3" borderId="5" xfId="0" applyFont="1" applyFill="1" applyBorder="1" applyAlignment="1">
      <alignment horizontal="center" vertical="distributed"/>
    </xf>
    <xf numFmtId="0" fontId="2" fillId="6" borderId="4" xfId="0" applyFont="1" applyFill="1" applyBorder="1" applyAlignment="1">
      <alignment horizontal="center" vertical="distributed"/>
    </xf>
    <xf numFmtId="0" fontId="2" fillId="6" borderId="5" xfId="0" applyFont="1" applyFill="1" applyBorder="1" applyAlignment="1">
      <alignment horizontal="center" vertical="distributed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13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8" fillId="0" borderId="28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45" xfId="0" applyFont="1" applyFill="1" applyBorder="1" applyAlignment="1">
      <alignment horizontal="center" vertical="center" wrapText="1"/>
    </xf>
    <xf numFmtId="0" fontId="39" fillId="0" borderId="43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0" fontId="35" fillId="0" borderId="3" xfId="0" applyFont="1" applyFill="1" applyBorder="1" applyAlignment="1">
      <alignment vertical="center"/>
    </xf>
    <xf numFmtId="0" fontId="35" fillId="0" borderId="39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41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11" borderId="25" xfId="0" applyFont="1" applyFill="1" applyBorder="1" applyAlignment="1">
      <alignment vertical="center" wrapText="1"/>
    </xf>
    <xf numFmtId="0" fontId="39" fillId="11" borderId="26" xfId="0" applyFont="1" applyFill="1" applyBorder="1" applyAlignment="1">
      <alignment vertical="center" wrapText="1"/>
    </xf>
    <xf numFmtId="0" fontId="39" fillId="0" borderId="26" xfId="0" applyFont="1" applyFill="1" applyBorder="1" applyAlignment="1">
      <alignment vertical="center" wrapText="1"/>
    </xf>
    <xf numFmtId="0" fontId="39" fillId="0" borderId="27" xfId="0" applyFont="1" applyFill="1" applyBorder="1" applyAlignment="1">
      <alignment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39" fillId="11" borderId="26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/>
    </xf>
    <xf numFmtId="0" fontId="39" fillId="0" borderId="25" xfId="0" applyFon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horizontal="center" vertical="center"/>
    </xf>
    <xf numFmtId="0" fontId="39" fillId="0" borderId="62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35" fillId="9" borderId="31" xfId="0" applyFont="1" applyFill="1" applyBorder="1" applyAlignment="1">
      <alignment vertical="center" wrapText="1"/>
    </xf>
    <xf numFmtId="0" fontId="35" fillId="9" borderId="11" xfId="0" applyFont="1" applyFill="1" applyBorder="1" applyAlignment="1">
      <alignment vertical="center" wrapText="1"/>
    </xf>
    <xf numFmtId="0" fontId="35" fillId="9" borderId="66" xfId="0" applyFont="1" applyFill="1" applyBorder="1" applyAlignment="1">
      <alignment vertical="center" wrapText="1"/>
    </xf>
    <xf numFmtId="0" fontId="35" fillId="9" borderId="32" xfId="0" applyFont="1" applyFill="1" applyBorder="1" applyAlignment="1">
      <alignment vertical="center" wrapText="1"/>
    </xf>
    <xf numFmtId="0" fontId="35" fillId="9" borderId="33" xfId="0" applyFont="1" applyFill="1" applyBorder="1" applyAlignment="1">
      <alignment vertical="center" wrapText="1"/>
    </xf>
    <xf numFmtId="0" fontId="35" fillId="9" borderId="1" xfId="0" applyFont="1" applyFill="1" applyBorder="1" applyAlignment="1">
      <alignment vertical="center" wrapText="1"/>
    </xf>
    <xf numFmtId="0" fontId="35" fillId="9" borderId="6" xfId="0" applyFont="1" applyFill="1" applyBorder="1" applyAlignment="1">
      <alignment vertical="center" wrapText="1"/>
    </xf>
    <xf numFmtId="0" fontId="35" fillId="9" borderId="34" xfId="0" applyFont="1" applyFill="1" applyBorder="1" applyAlignment="1">
      <alignment vertical="center" wrapText="1"/>
    </xf>
    <xf numFmtId="0" fontId="35" fillId="9" borderId="35" xfId="0" applyFont="1" applyFill="1" applyBorder="1" applyAlignment="1">
      <alignment vertical="center" wrapText="1"/>
    </xf>
    <xf numFmtId="0" fontId="35" fillId="9" borderId="17" xfId="0" applyFont="1" applyFill="1" applyBorder="1" applyAlignment="1">
      <alignment vertical="center" wrapText="1"/>
    </xf>
    <xf numFmtId="0" fontId="35" fillId="9" borderId="56" xfId="0" applyFont="1" applyFill="1" applyBorder="1" applyAlignment="1">
      <alignment vertical="center" wrapText="1"/>
    </xf>
    <xf numFmtId="0" fontId="35" fillId="9" borderId="36" xfId="0" applyFont="1" applyFill="1" applyBorder="1" applyAlignment="1">
      <alignment vertical="center" wrapText="1"/>
    </xf>
    <xf numFmtId="0" fontId="35" fillId="0" borderId="0" xfId="0" applyFont="1" applyFill="1" applyAlignment="1">
      <alignment vertical="center" wrapText="1"/>
    </xf>
    <xf numFmtId="0" fontId="35" fillId="0" borderId="0" xfId="0" applyFont="1" applyAlignment="1">
      <alignment vertical="center" wrapText="1"/>
    </xf>
    <xf numFmtId="0" fontId="39" fillId="0" borderId="46" xfId="0" applyFont="1" applyFill="1" applyBorder="1" applyAlignment="1">
      <alignment horizontal="center" vertical="center" wrapText="1"/>
    </xf>
    <xf numFmtId="0" fontId="39" fillId="0" borderId="47" xfId="0" applyFont="1" applyFill="1" applyBorder="1" applyAlignment="1">
      <alignment horizontal="center" vertical="center" wrapText="1"/>
    </xf>
    <xf numFmtId="0" fontId="39" fillId="0" borderId="61" xfId="0" applyFont="1" applyFill="1" applyBorder="1" applyAlignment="1">
      <alignment horizontal="center" vertical="center" wrapText="1"/>
    </xf>
    <xf numFmtId="0" fontId="39" fillId="0" borderId="48" xfId="0" applyFont="1" applyFill="1" applyBorder="1" applyAlignment="1">
      <alignment horizontal="center" vertical="center" wrapText="1"/>
    </xf>
    <xf numFmtId="0" fontId="35" fillId="9" borderId="42" xfId="0" applyFont="1" applyFill="1" applyBorder="1" applyAlignment="1">
      <alignment vertical="center" wrapText="1"/>
    </xf>
    <xf numFmtId="0" fontId="35" fillId="9" borderId="43" xfId="0" applyFont="1" applyFill="1" applyBorder="1" applyAlignment="1">
      <alignment vertical="center" wrapText="1"/>
    </xf>
    <xf numFmtId="0" fontId="35" fillId="9" borderId="55" xfId="0" applyFont="1" applyFill="1" applyBorder="1" applyAlignment="1">
      <alignment vertical="center" wrapText="1"/>
    </xf>
    <xf numFmtId="0" fontId="35" fillId="9" borderId="44" xfId="0" applyFont="1" applyFill="1" applyBorder="1" applyAlignment="1">
      <alignment vertical="center" wrapText="1"/>
    </xf>
    <xf numFmtId="0" fontId="35" fillId="9" borderId="15" xfId="0" applyFont="1" applyFill="1" applyBorder="1" applyAlignment="1">
      <alignment vertical="center" wrapText="1"/>
    </xf>
    <xf numFmtId="0" fontId="35" fillId="9" borderId="21" xfId="0" applyFont="1" applyFill="1" applyBorder="1" applyAlignment="1">
      <alignment vertical="center" wrapText="1"/>
    </xf>
    <xf numFmtId="0" fontId="39" fillId="0" borderId="38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0" fontId="39" fillId="0" borderId="35" xfId="0" applyFont="1" applyFill="1" applyBorder="1" applyAlignment="1">
      <alignment horizontal="center" vertical="center" wrapText="1"/>
    </xf>
    <xf numFmtId="0" fontId="39" fillId="0" borderId="17" xfId="0" applyFont="1" applyFill="1" applyBorder="1" applyAlignment="1">
      <alignment horizontal="center" vertical="center" wrapText="1"/>
    </xf>
    <xf numFmtId="0" fontId="39" fillId="0" borderId="56" xfId="0" applyFont="1" applyFill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32" fillId="9" borderId="26" xfId="0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8" fillId="9" borderId="31" xfId="0" applyFont="1" applyFill="1" applyBorder="1" applyAlignment="1">
      <alignment horizontal="center" vertical="center" wrapText="1"/>
    </xf>
    <xf numFmtId="0" fontId="37" fillId="0" borderId="51" xfId="0" applyFont="1" applyFill="1" applyBorder="1" applyAlignment="1">
      <alignment horizontal="center" vertical="center" wrapText="1"/>
    </xf>
    <xf numFmtId="0" fontId="32" fillId="9" borderId="27" xfId="0" applyFont="1" applyFill="1" applyBorder="1" applyAlignment="1">
      <alignment horizontal="center" vertical="center" wrapText="1"/>
    </xf>
    <xf numFmtId="0" fontId="28" fillId="0" borderId="67" xfId="0" applyFont="1" applyFill="1" applyBorder="1" applyAlignment="1">
      <alignment horizontal="center" vertical="center" wrapText="1"/>
    </xf>
    <xf numFmtId="0" fontId="28" fillId="0" borderId="65" xfId="0" applyFont="1" applyFill="1" applyBorder="1" applyAlignment="1">
      <alignment horizontal="center" vertical="center" wrapText="1"/>
    </xf>
    <xf numFmtId="0" fontId="37" fillId="0" borderId="5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8" fillId="9" borderId="45" xfId="0" applyFont="1" applyFill="1" applyBorder="1" applyAlignment="1">
      <alignment horizontal="center" vertical="center" wrapText="1"/>
    </xf>
    <xf numFmtId="0" fontId="38" fillId="9" borderId="43" xfId="0" applyFont="1" applyFill="1" applyBorder="1" applyAlignment="1">
      <alignment horizontal="center" vertical="center" wrapText="1"/>
    </xf>
    <xf numFmtId="0" fontId="38" fillId="9" borderId="44" xfId="0" applyFont="1" applyFill="1" applyBorder="1" applyAlignment="1">
      <alignment horizontal="center" vertical="center" wrapText="1"/>
    </xf>
    <xf numFmtId="0" fontId="37" fillId="0" borderId="34" xfId="0" applyFont="1" applyFill="1" applyBorder="1" applyAlignment="1">
      <alignment horizontal="center" vertical="center" wrapText="1"/>
    </xf>
    <xf numFmtId="1" fontId="11" fillId="4" borderId="1" xfId="1" applyNumberFormat="1" applyFont="1" applyFill="1" applyBorder="1" applyAlignment="1">
      <alignment horizontal="center" vertical="center" wrapText="1"/>
    </xf>
    <xf numFmtId="2" fontId="11" fillId="4" borderId="1" xfId="1" applyNumberFormat="1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center" vertical="center" wrapText="1"/>
    </xf>
    <xf numFmtId="0" fontId="38" fillId="9" borderId="51" xfId="0" applyFont="1" applyFill="1" applyBorder="1" applyAlignment="1">
      <alignment horizontal="center" vertical="center" wrapText="1"/>
    </xf>
    <xf numFmtId="0" fontId="38" fillId="9" borderId="46" xfId="0" applyFont="1" applyFill="1" applyBorder="1" applyAlignment="1">
      <alignment horizontal="center" vertical="center" wrapText="1"/>
    </xf>
    <xf numFmtId="0" fontId="38" fillId="9" borderId="68" xfId="0" applyFont="1" applyFill="1" applyBorder="1" applyAlignment="1">
      <alignment horizontal="center" vertical="center" wrapText="1"/>
    </xf>
    <xf numFmtId="0" fontId="38" fillId="9" borderId="2" xfId="0" applyFont="1" applyFill="1" applyBorder="1" applyAlignment="1">
      <alignment horizontal="center" vertical="center" wrapText="1"/>
    </xf>
    <xf numFmtId="0" fontId="38" fillId="9" borderId="47" xfId="0" applyFont="1" applyFill="1" applyBorder="1" applyAlignment="1">
      <alignment horizontal="center" vertical="center" wrapText="1"/>
    </xf>
    <xf numFmtId="0" fontId="38" fillId="9" borderId="4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14" fillId="8" borderId="16" xfId="1" applyFont="1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/>
    </xf>
    <xf numFmtId="0" fontId="11" fillId="5" borderId="16" xfId="1" applyFont="1" applyFill="1" applyBorder="1" applyAlignment="1">
      <alignment vertical="center" wrapText="1"/>
    </xf>
    <xf numFmtId="0" fontId="0" fillId="3" borderId="11" xfId="0" applyFill="1" applyBorder="1" applyAlignment="1">
      <alignment horizontal="center" vertical="center"/>
    </xf>
    <xf numFmtId="0" fontId="11" fillId="3" borderId="69" xfId="1" applyFont="1" applyFill="1" applyBorder="1" applyAlignment="1">
      <alignment vertical="center" wrapText="1"/>
    </xf>
    <xf numFmtId="0" fontId="0" fillId="6" borderId="11" xfId="0" applyFill="1" applyBorder="1" applyAlignment="1">
      <alignment horizontal="center" vertical="center"/>
    </xf>
    <xf numFmtId="0" fontId="13" fillId="6" borderId="69" xfId="1" applyFont="1" applyFill="1" applyBorder="1" applyAlignment="1">
      <alignment vertical="center" wrapText="1"/>
    </xf>
    <xf numFmtId="1" fontId="11" fillId="4" borderId="11" xfId="1" applyNumberFormat="1" applyFont="1" applyFill="1" applyBorder="1" applyAlignment="1">
      <alignment horizontal="center" vertical="center" wrapText="1"/>
    </xf>
    <xf numFmtId="2" fontId="11" fillId="4" borderId="11" xfId="1" applyNumberFormat="1" applyFont="1" applyFill="1" applyBorder="1" applyAlignment="1">
      <alignment horizontal="center" vertical="center" wrapText="1"/>
    </xf>
    <xf numFmtId="0" fontId="11" fillId="4" borderId="66" xfId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5" fillId="6" borderId="1" xfId="1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/>
    </xf>
    <xf numFmtId="0" fontId="5" fillId="6" borderId="3" xfId="1" applyFont="1" applyFill="1" applyBorder="1" applyAlignment="1">
      <alignment vertical="center" wrapText="1"/>
    </xf>
    <xf numFmtId="166" fontId="5" fillId="6" borderId="6" xfId="1" applyNumberFormat="1" applyFont="1" applyFill="1" applyBorder="1" applyAlignment="1">
      <alignment horizontal="center" vertical="center" wrapText="1"/>
    </xf>
    <xf numFmtId="168" fontId="5" fillId="6" borderId="6" xfId="1" applyNumberFormat="1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28" fillId="0" borderId="57" xfId="0" applyFont="1" applyFill="1" applyBorder="1" applyAlignment="1">
      <alignment horizontal="right" vertical="center" wrapText="1"/>
    </xf>
    <xf numFmtId="0" fontId="28" fillId="0" borderId="59" xfId="0" applyFont="1" applyFill="1" applyBorder="1" applyAlignment="1">
      <alignment horizontal="right" vertical="center" wrapText="1"/>
    </xf>
    <xf numFmtId="0" fontId="28" fillId="0" borderId="49" xfId="0" applyFont="1" applyFill="1" applyBorder="1" applyAlignment="1">
      <alignment horizontal="right" vertical="center" wrapText="1"/>
    </xf>
    <xf numFmtId="0" fontId="39" fillId="0" borderId="60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5" fillId="0" borderId="33" xfId="1" applyFont="1" applyFill="1" applyBorder="1" applyAlignment="1">
      <alignment horizontal="left" vertical="center" wrapText="1"/>
    </xf>
    <xf numFmtId="0" fontId="35" fillId="0" borderId="34" xfId="1" applyFont="1" applyFill="1" applyBorder="1" applyAlignment="1">
      <alignment horizontal="left" vertical="center" wrapText="1"/>
    </xf>
    <xf numFmtId="0" fontId="41" fillId="0" borderId="38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41" fillId="0" borderId="24" xfId="0" applyFont="1" applyFill="1" applyBorder="1" applyAlignment="1">
      <alignment horizontal="center" vertical="center"/>
    </xf>
    <xf numFmtId="0" fontId="31" fillId="0" borderId="15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 wrapText="1"/>
    </xf>
    <xf numFmtId="0" fontId="31" fillId="0" borderId="34" xfId="1" applyFont="1" applyFill="1" applyBorder="1" applyAlignment="1">
      <alignment horizontal="center" vertical="center" wrapText="1"/>
    </xf>
    <xf numFmtId="0" fontId="31" fillId="0" borderId="33" xfId="1" applyFont="1" applyFill="1" applyBorder="1" applyAlignment="1">
      <alignment horizontal="left" vertical="center" wrapText="1"/>
    </xf>
    <xf numFmtId="0" fontId="31" fillId="0" borderId="34" xfId="1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right" vertical="center" wrapText="1"/>
    </xf>
    <xf numFmtId="0" fontId="28" fillId="0" borderId="23" xfId="0" applyFont="1" applyFill="1" applyBorder="1" applyAlignment="1">
      <alignment horizontal="right" vertical="center" wrapText="1"/>
    </xf>
    <xf numFmtId="0" fontId="31" fillId="0" borderId="45" xfId="1" applyFont="1" applyFill="1" applyBorder="1" applyAlignment="1">
      <alignment horizontal="left" vertical="center" wrapText="1"/>
    </xf>
    <xf numFmtId="0" fontId="31" fillId="0" borderId="44" xfId="1" applyFont="1" applyFill="1" applyBorder="1" applyAlignment="1">
      <alignment horizontal="left" vertical="center" wrapText="1"/>
    </xf>
    <xf numFmtId="0" fontId="31" fillId="0" borderId="42" xfId="1" applyFont="1" applyFill="1" applyBorder="1" applyAlignment="1">
      <alignment horizontal="center" vertical="center" wrapText="1"/>
    </xf>
    <xf numFmtId="0" fontId="31" fillId="0" borderId="43" xfId="1" applyFont="1" applyFill="1" applyBorder="1" applyAlignment="1">
      <alignment horizontal="center" vertical="center" wrapText="1"/>
    </xf>
    <xf numFmtId="0" fontId="31" fillId="0" borderId="44" xfId="1" applyFont="1" applyFill="1" applyBorder="1" applyAlignment="1">
      <alignment horizontal="center" vertical="center" wrapText="1"/>
    </xf>
    <xf numFmtId="0" fontId="31" fillId="0" borderId="35" xfId="1" applyFont="1" applyFill="1" applyBorder="1" applyAlignment="1">
      <alignment horizontal="left" vertical="center" wrapText="1"/>
    </xf>
    <xf numFmtId="0" fontId="31" fillId="0" borderId="36" xfId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  <xf numFmtId="0" fontId="31" fillId="0" borderId="21" xfId="1" applyFont="1" applyFill="1" applyBorder="1" applyAlignment="1">
      <alignment horizontal="center" vertical="center" wrapText="1"/>
    </xf>
    <xf numFmtId="0" fontId="31" fillId="0" borderId="17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35" fillId="0" borderId="15" xfId="1" applyFont="1" applyFill="1" applyBorder="1" applyAlignment="1">
      <alignment horizontal="center" vertical="center" wrapText="1"/>
    </xf>
    <xf numFmtId="0" fontId="35" fillId="0" borderId="1" xfId="1" applyFont="1" applyFill="1" applyBorder="1" applyAlignment="1">
      <alignment horizontal="center" vertical="center" wrapText="1"/>
    </xf>
    <xf numFmtId="0" fontId="35" fillId="0" borderId="34" xfId="1" applyFont="1" applyFill="1" applyBorder="1" applyAlignment="1">
      <alignment horizontal="center" vertical="center" wrapText="1"/>
    </xf>
    <xf numFmtId="0" fontId="35" fillId="0" borderId="45" xfId="1" applyFont="1" applyFill="1" applyBorder="1" applyAlignment="1">
      <alignment horizontal="left" vertical="center" wrapText="1"/>
    </xf>
    <xf numFmtId="0" fontId="35" fillId="0" borderId="44" xfId="1" applyFont="1" applyFill="1" applyBorder="1" applyAlignment="1">
      <alignment horizontal="left" vertical="center" wrapText="1"/>
    </xf>
    <xf numFmtId="0" fontId="31" fillId="0" borderId="16" xfId="1" applyFont="1" applyFill="1" applyBorder="1" applyAlignment="1">
      <alignment horizontal="center" vertical="center" wrapText="1"/>
    </xf>
    <xf numFmtId="0" fontId="31" fillId="0" borderId="11" xfId="1" applyFont="1" applyFill="1" applyBorder="1" applyAlignment="1">
      <alignment horizontal="center" vertical="center" wrapText="1"/>
    </xf>
    <xf numFmtId="0" fontId="31" fillId="0" borderId="32" xfId="1" applyFont="1" applyFill="1" applyBorder="1" applyAlignment="1">
      <alignment horizontal="center" vertical="center" wrapText="1"/>
    </xf>
    <xf numFmtId="0" fontId="35" fillId="0" borderId="31" xfId="1" applyFont="1" applyFill="1" applyBorder="1" applyAlignment="1">
      <alignment horizontal="left" vertical="center" wrapText="1"/>
    </xf>
    <xf numFmtId="0" fontId="35" fillId="0" borderId="32" xfId="1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/>
    </xf>
    <xf numFmtId="0" fontId="41" fillId="0" borderId="58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right" vertical="center" wrapText="1"/>
    </xf>
    <xf numFmtId="0" fontId="30" fillId="0" borderId="33" xfId="0" applyFont="1" applyFill="1" applyBorder="1" applyAlignment="1">
      <alignment horizontal="left" vertical="center" wrapText="1"/>
    </xf>
    <xf numFmtId="0" fontId="30" fillId="0" borderId="34" xfId="0" applyFont="1" applyFill="1" applyBorder="1" applyAlignment="1">
      <alignment horizontal="left" vertical="center" wrapText="1"/>
    </xf>
    <xf numFmtId="0" fontId="31" fillId="0" borderId="6" xfId="1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left" vertical="center" wrapText="1"/>
    </xf>
    <xf numFmtId="0" fontId="30" fillId="0" borderId="36" xfId="0" applyFont="1" applyFill="1" applyBorder="1" applyAlignment="1">
      <alignment horizontal="left" vertical="center" wrapText="1"/>
    </xf>
    <xf numFmtId="0" fontId="31" fillId="0" borderId="56" xfId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horizontal="center" vertical="center"/>
    </xf>
    <xf numFmtId="0" fontId="30" fillId="0" borderId="33" xfId="1" applyFont="1" applyFill="1" applyBorder="1" applyAlignment="1">
      <alignment horizontal="left" vertical="center" wrapText="1"/>
    </xf>
    <xf numFmtId="0" fontId="30" fillId="0" borderId="34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0" fillId="0" borderId="35" xfId="1" applyFont="1" applyFill="1" applyBorder="1" applyAlignment="1">
      <alignment horizontal="left" vertical="center" wrapText="1"/>
    </xf>
    <xf numFmtId="0" fontId="30" fillId="0" borderId="36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32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center" vertical="center" wrapText="1"/>
    </xf>
    <xf numFmtId="0" fontId="31" fillId="0" borderId="55" xfId="1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62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30" fillId="0" borderId="45" xfId="0" applyFont="1" applyFill="1" applyBorder="1" applyAlignment="1">
      <alignment horizontal="left" vertical="center" wrapText="1"/>
    </xf>
    <xf numFmtId="0" fontId="30" fillId="0" borderId="44" xfId="0" applyFont="1" applyFill="1" applyBorder="1" applyAlignment="1">
      <alignment horizontal="left" vertical="center" wrapText="1"/>
    </xf>
    <xf numFmtId="0" fontId="30" fillId="0" borderId="45" xfId="1" applyFont="1" applyFill="1" applyBorder="1" applyAlignment="1">
      <alignment horizontal="left" vertical="center" wrapText="1"/>
    </xf>
    <xf numFmtId="0" fontId="30" fillId="0" borderId="44" xfId="1" applyFont="1" applyFill="1" applyBorder="1" applyAlignment="1">
      <alignment horizontal="left" vertical="center" wrapText="1"/>
    </xf>
    <xf numFmtId="0" fontId="40" fillId="0" borderId="6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28" fillId="0" borderId="63" xfId="0" applyFont="1" applyFill="1" applyBorder="1" applyAlignment="1">
      <alignment horizontal="right" vertical="center" wrapText="1"/>
    </xf>
    <xf numFmtId="0" fontId="28" fillId="0" borderId="13" xfId="0" applyFont="1" applyFill="1" applyBorder="1" applyAlignment="1">
      <alignment horizontal="right" vertical="center" wrapText="1"/>
    </xf>
    <xf numFmtId="0" fontId="28" fillId="0" borderId="64" xfId="0" applyFont="1" applyFill="1" applyBorder="1" applyAlignment="1">
      <alignment horizontal="right" vertical="center" wrapText="1"/>
    </xf>
    <xf numFmtId="0" fontId="29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 wrapText="1"/>
    </xf>
    <xf numFmtId="0" fontId="27" fillId="9" borderId="6" xfId="0" applyFont="1" applyFill="1" applyBorder="1" applyAlignment="1">
      <alignment horizontal="center" vertical="center"/>
    </xf>
    <xf numFmtId="0" fontId="27" fillId="9" borderId="3" xfId="0" applyFont="1" applyFill="1" applyBorder="1" applyAlignment="1">
      <alignment horizontal="center" vertical="center"/>
    </xf>
    <xf numFmtId="0" fontId="27" fillId="9" borderId="15" xfId="0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center" vertical="center"/>
    </xf>
    <xf numFmtId="0" fontId="29" fillId="9" borderId="3" xfId="0" applyFont="1" applyFill="1" applyBorder="1" applyAlignment="1">
      <alignment horizontal="center" vertical="center"/>
    </xf>
    <xf numFmtId="0" fontId="29" fillId="9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8" fillId="0" borderId="28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right" vertical="center" wrapText="1"/>
    </xf>
    <xf numFmtId="0" fontId="37" fillId="0" borderId="31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6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right" vertical="center" wrapText="1"/>
    </xf>
    <xf numFmtId="0" fontId="10" fillId="0" borderId="46" xfId="0" applyFont="1" applyFill="1" applyBorder="1" applyAlignment="1">
      <alignment horizontal="right" vertical="center" wrapText="1"/>
    </xf>
    <xf numFmtId="0" fontId="10" fillId="0" borderId="47" xfId="0" applyFont="1" applyFill="1" applyBorder="1" applyAlignment="1">
      <alignment horizontal="right" vertical="center" wrapText="1"/>
    </xf>
    <xf numFmtId="0" fontId="8" fillId="0" borderId="30" xfId="0" applyFont="1" applyFill="1" applyBorder="1" applyAlignment="1">
      <alignment horizontal="center" vertical="center" wrapText="1"/>
    </xf>
    <xf numFmtId="2" fontId="38" fillId="0" borderId="0" xfId="0" applyNumberFormat="1" applyFont="1" applyFill="1" applyAlignment="1">
      <alignment horizontal="left" vertical="center" wrapText="1"/>
    </xf>
    <xf numFmtId="0" fontId="10" fillId="0" borderId="57" xfId="0" applyFont="1" applyFill="1" applyBorder="1" applyAlignment="1">
      <alignment horizontal="right" vertical="center" wrapText="1"/>
    </xf>
    <xf numFmtId="0" fontId="10" fillId="0" borderId="38" xfId="0" applyFont="1" applyFill="1" applyBorder="1" applyAlignment="1">
      <alignment horizontal="right" vertical="center" wrapText="1"/>
    </xf>
    <xf numFmtId="0" fontId="10" fillId="0" borderId="22" xfId="0" applyFont="1" applyFill="1" applyBorder="1" applyAlignment="1">
      <alignment horizontal="right" vertical="center" wrapText="1"/>
    </xf>
    <xf numFmtId="0" fontId="10" fillId="0" borderId="23" xfId="0" applyFont="1" applyFill="1" applyBorder="1" applyAlignment="1">
      <alignment horizontal="right" vertical="center" wrapText="1"/>
    </xf>
    <xf numFmtId="0" fontId="38" fillId="0" borderId="0" xfId="0" applyFont="1" applyFill="1" applyAlignment="1">
      <alignment horizontal="right" vertical="center" wrapText="1"/>
    </xf>
    <xf numFmtId="0" fontId="28" fillId="0" borderId="7" xfId="0" applyFont="1" applyFill="1" applyBorder="1" applyAlignment="1">
      <alignment horizontal="right" vertical="center" wrapText="1"/>
    </xf>
    <xf numFmtId="0" fontId="28" fillId="0" borderId="65" xfId="0" applyFont="1" applyFill="1" applyBorder="1" applyAlignment="1">
      <alignment horizontal="right" vertical="center" wrapText="1"/>
    </xf>
    <xf numFmtId="0" fontId="28" fillId="0" borderId="14" xfId="0" applyFont="1" applyFill="1" applyBorder="1" applyAlignment="1">
      <alignment horizontal="right" vertical="center" wrapText="1"/>
    </xf>
    <xf numFmtId="0" fontId="28" fillId="0" borderId="45" xfId="0" applyFont="1" applyFill="1" applyBorder="1" applyAlignment="1">
      <alignment horizontal="right" vertical="center" wrapText="1"/>
    </xf>
    <xf numFmtId="0" fontId="28" fillId="0" borderId="43" xfId="0" applyFont="1" applyFill="1" applyBorder="1" applyAlignment="1">
      <alignment horizontal="right" vertical="center" wrapText="1"/>
    </xf>
    <xf numFmtId="0" fontId="28" fillId="0" borderId="44" xfId="0" applyFont="1" applyFill="1" applyBorder="1" applyAlignment="1">
      <alignment horizontal="right" vertical="center" wrapText="1"/>
    </xf>
    <xf numFmtId="0" fontId="37" fillId="0" borderId="57" xfId="0" applyFont="1" applyFill="1" applyBorder="1" applyAlignment="1">
      <alignment horizontal="center" vertical="center" wrapText="1"/>
    </xf>
    <xf numFmtId="0" fontId="37" fillId="0" borderId="59" xfId="0" applyFont="1" applyFill="1" applyBorder="1" applyAlignment="1">
      <alignment horizontal="center" vertical="center" wrapText="1"/>
    </xf>
    <xf numFmtId="0" fontId="37" fillId="0" borderId="4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34" xfId="0" applyFont="1" applyFill="1" applyBorder="1" applyAlignment="1">
      <alignment horizontal="center" vertical="center" wrapText="1"/>
    </xf>
    <xf numFmtId="0" fontId="22" fillId="0" borderId="57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34" fillId="6" borderId="7" xfId="0" applyFont="1" applyFill="1" applyBorder="1" applyAlignment="1">
      <alignment horizontal="left" vertical="center" wrapText="1"/>
    </xf>
    <xf numFmtId="0" fontId="34" fillId="6" borderId="14" xfId="0" applyFont="1" applyFill="1" applyBorder="1" applyAlignment="1">
      <alignment horizontal="left" vertical="center" wrapText="1"/>
    </xf>
    <xf numFmtId="0" fontId="34" fillId="6" borderId="8" xfId="0" applyFont="1" applyFill="1" applyBorder="1" applyAlignment="1">
      <alignment horizontal="left" vertical="center" wrapText="1"/>
    </xf>
    <xf numFmtId="0" fontId="34" fillId="6" borderId="2" xfId="0" applyFont="1" applyFill="1" applyBorder="1" applyAlignment="1">
      <alignment horizontal="left" vertical="center" wrapText="1"/>
    </xf>
    <xf numFmtId="0" fontId="16" fillId="12" borderId="45" xfId="0" applyFont="1" applyFill="1" applyBorder="1" applyAlignment="1">
      <alignment horizontal="center"/>
    </xf>
    <xf numFmtId="0" fontId="16" fillId="12" borderId="43" xfId="0" applyFont="1" applyFill="1" applyBorder="1" applyAlignment="1">
      <alignment horizontal="center"/>
    </xf>
    <xf numFmtId="0" fontId="16" fillId="12" borderId="44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34" fillId="4" borderId="7" xfId="0" applyFont="1" applyFill="1" applyBorder="1" applyAlignment="1">
      <alignment horizontal="left" vertical="center" wrapText="1"/>
    </xf>
    <xf numFmtId="0" fontId="34" fillId="4" borderId="14" xfId="0" applyFont="1" applyFill="1" applyBorder="1" applyAlignment="1">
      <alignment horizontal="left" vertical="center" wrapText="1"/>
    </xf>
    <xf numFmtId="0" fontId="34" fillId="4" borderId="8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34" fillId="8" borderId="7" xfId="0" applyFont="1" applyFill="1" applyBorder="1" applyAlignment="1">
      <alignment horizontal="left" vertical="center" wrapText="1"/>
    </xf>
    <xf numFmtId="0" fontId="34" fillId="8" borderId="14" xfId="0" applyFont="1" applyFill="1" applyBorder="1" applyAlignment="1">
      <alignment horizontal="left" vertical="center" wrapText="1"/>
    </xf>
    <xf numFmtId="0" fontId="34" fillId="8" borderId="8" xfId="0" applyFont="1" applyFill="1" applyBorder="1" applyAlignment="1">
      <alignment horizontal="left" vertical="center" wrapText="1"/>
    </xf>
    <xf numFmtId="0" fontId="34" fillId="8" borderId="2" xfId="0" applyFont="1" applyFill="1" applyBorder="1" applyAlignment="1">
      <alignment horizontal="left" vertical="center" wrapText="1"/>
    </xf>
    <xf numFmtId="0" fontId="34" fillId="5" borderId="7" xfId="0" applyFont="1" applyFill="1" applyBorder="1" applyAlignment="1">
      <alignment horizontal="left" vertical="center" wrapText="1"/>
    </xf>
    <xf numFmtId="0" fontId="34" fillId="5" borderId="14" xfId="0" applyFont="1" applyFill="1" applyBorder="1" applyAlignment="1">
      <alignment horizontal="left" vertical="center" wrapText="1"/>
    </xf>
    <xf numFmtId="0" fontId="34" fillId="5" borderId="8" xfId="0" applyFont="1" applyFill="1" applyBorder="1" applyAlignment="1">
      <alignment horizontal="left" vertical="center" wrapText="1"/>
    </xf>
    <xf numFmtId="0" fontId="34" fillId="5" borderId="2" xfId="0" applyFont="1" applyFill="1" applyBorder="1" applyAlignment="1">
      <alignment horizontal="left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34" fillId="3" borderId="14" xfId="0" applyFont="1" applyFill="1" applyBorder="1" applyAlignment="1">
      <alignment horizontal="left" vertical="center" wrapText="1"/>
    </xf>
    <xf numFmtId="0" fontId="34" fillId="3" borderId="8" xfId="0" applyFont="1" applyFill="1" applyBorder="1" applyAlignment="1">
      <alignment horizontal="left" vertical="center" wrapText="1"/>
    </xf>
    <xf numFmtId="0" fontId="34" fillId="3" borderId="2" xfId="0" applyFont="1" applyFill="1" applyBorder="1" applyAlignment="1">
      <alignment horizontal="left" vertical="center" wrapText="1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3"/>
  <sheetViews>
    <sheetView topLeftCell="A148" workbookViewId="0">
      <selection activeCell="G115" sqref="G115"/>
    </sheetView>
  </sheetViews>
  <sheetFormatPr defaultRowHeight="15" x14ac:dyDescent="0.25"/>
  <cols>
    <col min="1" max="1" width="3" style="251" bestFit="1" customWidth="1"/>
    <col min="2" max="2" width="45.7109375" style="81" customWidth="1"/>
    <col min="3" max="3" width="15.85546875" style="81" customWidth="1"/>
    <col min="4" max="21" width="5" style="270" bestFit="1" customWidth="1"/>
    <col min="22" max="22" width="5" style="270" customWidth="1"/>
    <col min="23" max="23" width="6" style="260" bestFit="1" customWidth="1"/>
    <col min="24" max="26" width="5" style="81" customWidth="1"/>
    <col min="27" max="27" width="6.5703125" style="96" customWidth="1"/>
    <col min="28" max="51" width="9.140625" style="96"/>
  </cols>
  <sheetData>
    <row r="1" spans="1:26" ht="23.25" x14ac:dyDescent="0.25">
      <c r="A1" s="422" t="s">
        <v>29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80"/>
      <c r="Y1" s="80"/>
      <c r="Z1" s="80"/>
    </row>
    <row r="2" spans="1:26" ht="23.25" x14ac:dyDescent="0.25">
      <c r="B2" s="80"/>
      <c r="C2" s="79"/>
      <c r="D2" s="306"/>
      <c r="E2" s="306"/>
      <c r="F2" s="306"/>
      <c r="X2" s="80"/>
      <c r="Y2" s="80"/>
      <c r="Z2" s="80"/>
    </row>
    <row r="3" spans="1:26" ht="21" x14ac:dyDescent="0.25">
      <c r="A3" s="443" t="s">
        <v>250</v>
      </c>
      <c r="B3" s="443"/>
      <c r="C3" s="97"/>
      <c r="D3" s="440" t="s">
        <v>268</v>
      </c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2"/>
    </row>
    <row r="4" spans="1:26" ht="20.100000000000001" customHeight="1" x14ac:dyDescent="0.25">
      <c r="A4" s="448" t="s">
        <v>267</v>
      </c>
      <c r="B4" s="448"/>
      <c r="C4" s="449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1"/>
    </row>
    <row r="5" spans="1:26" ht="20.100000000000001" customHeight="1" x14ac:dyDescent="0.25">
      <c r="A5" s="427" t="s">
        <v>289</v>
      </c>
      <c r="B5" s="428"/>
      <c r="C5" s="452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4"/>
    </row>
    <row r="6" spans="1:26" ht="20.100000000000001" customHeight="1" x14ac:dyDescent="0.25">
      <c r="A6" s="447" t="s">
        <v>270</v>
      </c>
      <c r="B6" s="447"/>
      <c r="C6" s="100"/>
      <c r="D6" s="307"/>
      <c r="E6" s="308"/>
      <c r="F6" s="308"/>
    </row>
    <row r="7" spans="1:26" ht="20.100000000000001" customHeight="1" x14ac:dyDescent="0.25">
      <c r="A7" s="455" t="s">
        <v>290</v>
      </c>
      <c r="B7" s="447"/>
      <c r="C7" s="99"/>
      <c r="D7" s="307"/>
      <c r="E7" s="308"/>
      <c r="F7" s="308"/>
    </row>
    <row r="8" spans="1:26" ht="20.100000000000001" customHeight="1" x14ac:dyDescent="0.25">
      <c r="A8" s="425" t="s">
        <v>239</v>
      </c>
      <c r="B8" s="425"/>
      <c r="C8" s="98"/>
      <c r="D8" s="307"/>
      <c r="E8" s="307"/>
      <c r="F8" s="307"/>
    </row>
    <row r="9" spans="1:26" ht="30" customHeight="1" x14ac:dyDescent="0.25">
      <c r="A9" s="426" t="s">
        <v>237</v>
      </c>
      <c r="B9" s="426"/>
      <c r="C9" s="101"/>
      <c r="D9" s="309"/>
      <c r="E9" s="309"/>
      <c r="F9" s="309"/>
    </row>
    <row r="10" spans="1:26" ht="30" customHeight="1" x14ac:dyDescent="0.25">
      <c r="A10" s="425" t="s">
        <v>238</v>
      </c>
      <c r="B10" s="425"/>
      <c r="C10" s="102"/>
      <c r="D10" s="309"/>
      <c r="E10" s="309"/>
      <c r="F10" s="309"/>
    </row>
    <row r="11" spans="1:26" x14ac:dyDescent="0.25">
      <c r="A11" s="252"/>
      <c r="B11" s="95"/>
    </row>
    <row r="12" spans="1:26" ht="20.100000000000001" customHeight="1" x14ac:dyDescent="0.25">
      <c r="A12" s="427" t="s">
        <v>246</v>
      </c>
      <c r="B12" s="427"/>
      <c r="C12" s="427"/>
      <c r="D12" s="246">
        <f>C3</f>
        <v>0</v>
      </c>
      <c r="E12" s="246">
        <f>D12-1</f>
        <v>-1</v>
      </c>
      <c r="F12" s="246">
        <f>E12-1</f>
        <v>-2</v>
      </c>
      <c r="G12" s="246">
        <f t="shared" ref="G12:S12" si="0">F12-1</f>
        <v>-3</v>
      </c>
      <c r="H12" s="246">
        <f t="shared" si="0"/>
        <v>-4</v>
      </c>
      <c r="I12" s="246">
        <f t="shared" si="0"/>
        <v>-5</v>
      </c>
      <c r="J12" s="246">
        <f t="shared" si="0"/>
        <v>-6</v>
      </c>
      <c r="K12" s="246">
        <f t="shared" si="0"/>
        <v>-7</v>
      </c>
      <c r="L12" s="246">
        <f t="shared" si="0"/>
        <v>-8</v>
      </c>
      <c r="M12" s="246">
        <f t="shared" si="0"/>
        <v>-9</v>
      </c>
      <c r="N12" s="246">
        <f t="shared" si="0"/>
        <v>-10</v>
      </c>
      <c r="O12" s="246">
        <f t="shared" si="0"/>
        <v>-11</v>
      </c>
      <c r="P12" s="246">
        <f t="shared" si="0"/>
        <v>-12</v>
      </c>
      <c r="Q12" s="246">
        <f t="shared" si="0"/>
        <v>-13</v>
      </c>
      <c r="R12" s="246">
        <f t="shared" si="0"/>
        <v>-14</v>
      </c>
      <c r="S12" s="246">
        <f t="shared" si="0"/>
        <v>-15</v>
      </c>
      <c r="T12" s="271"/>
      <c r="U12" s="271"/>
    </row>
    <row r="13" spans="1:26" ht="20.100000000000001" customHeight="1" x14ac:dyDescent="0.25">
      <c r="A13" s="428" t="s">
        <v>247</v>
      </c>
      <c r="B13" s="428"/>
      <c r="C13" s="428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3"/>
      <c r="U13" s="273"/>
    </row>
    <row r="14" spans="1:26" ht="20.100000000000001" customHeight="1" x14ac:dyDescent="0.25">
      <c r="A14" s="427" t="s">
        <v>248</v>
      </c>
      <c r="B14" s="427"/>
      <c r="C14" s="427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3"/>
    </row>
    <row r="15" spans="1:26" ht="20.100000000000001" customHeight="1" x14ac:dyDescent="0.25">
      <c r="A15" s="428" t="s">
        <v>249</v>
      </c>
      <c r="B15" s="428"/>
      <c r="C15" s="428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3"/>
      <c r="U15" s="273"/>
    </row>
    <row r="16" spans="1:26" x14ac:dyDescent="0.25">
      <c r="B16" s="83"/>
      <c r="C16" s="84"/>
      <c r="D16" s="310"/>
      <c r="E16" s="310"/>
      <c r="F16" s="310"/>
      <c r="X16" s="80"/>
      <c r="Y16" s="80"/>
      <c r="Z16" s="80"/>
    </row>
    <row r="17" spans="1:51" ht="18.75" x14ac:dyDescent="0.25">
      <c r="A17" s="390" t="s">
        <v>281</v>
      </c>
      <c r="B17" s="390"/>
      <c r="C17" s="390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80"/>
      <c r="Y17" s="80"/>
      <c r="Z17" s="80"/>
    </row>
    <row r="18" spans="1:51" ht="18.75" x14ac:dyDescent="0.25">
      <c r="A18" s="390" t="s">
        <v>282</v>
      </c>
      <c r="B18" s="390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80"/>
      <c r="Y18" s="80"/>
      <c r="Z18" s="80"/>
    </row>
    <row r="19" spans="1:51" ht="21.75" thickBot="1" x14ac:dyDescent="0.3">
      <c r="B19" s="85"/>
      <c r="C19" s="85"/>
      <c r="D19" s="311"/>
      <c r="E19" s="311"/>
      <c r="F19" s="311"/>
      <c r="G19" s="251"/>
      <c r="X19" s="80"/>
      <c r="Y19" s="80"/>
      <c r="Z19" s="80"/>
    </row>
    <row r="20" spans="1:51" ht="23.25" customHeight="1" thickBot="1" x14ac:dyDescent="0.3">
      <c r="A20" s="360" t="str">
        <f>'PARÃMETROS - NÃO MEXER !'!B4</f>
        <v>Grupo 1 - Atividades de Ensino Básico, Graduação e /ou Pós-graduação</v>
      </c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2"/>
      <c r="X20" s="80"/>
      <c r="Y20" s="80"/>
      <c r="Z20" s="80"/>
    </row>
    <row r="21" spans="1:51" s="1" customFormat="1" ht="15" customHeight="1" thickBot="1" x14ac:dyDescent="0.3">
      <c r="A21" s="444" t="s">
        <v>31</v>
      </c>
      <c r="B21" s="445"/>
      <c r="C21" s="445"/>
      <c r="D21" s="445"/>
      <c r="E21" s="445"/>
      <c r="F21" s="446"/>
      <c r="G21" s="244">
        <f>D12</f>
        <v>0</v>
      </c>
      <c r="H21" s="245">
        <f>G21-1</f>
        <v>-1</v>
      </c>
      <c r="I21" s="245">
        <f t="shared" ref="I21:V21" si="1">H21-1</f>
        <v>-2</v>
      </c>
      <c r="J21" s="245">
        <f t="shared" si="1"/>
        <v>-3</v>
      </c>
      <c r="K21" s="245">
        <f t="shared" si="1"/>
        <v>-4</v>
      </c>
      <c r="L21" s="245">
        <f t="shared" si="1"/>
        <v>-5</v>
      </c>
      <c r="M21" s="245">
        <f t="shared" si="1"/>
        <v>-6</v>
      </c>
      <c r="N21" s="245">
        <f t="shared" si="1"/>
        <v>-7</v>
      </c>
      <c r="O21" s="245">
        <f t="shared" si="1"/>
        <v>-8</v>
      </c>
      <c r="P21" s="245">
        <f t="shared" si="1"/>
        <v>-9</v>
      </c>
      <c r="Q21" s="245">
        <f t="shared" si="1"/>
        <v>-10</v>
      </c>
      <c r="R21" s="245">
        <f t="shared" si="1"/>
        <v>-11</v>
      </c>
      <c r="S21" s="245">
        <f t="shared" si="1"/>
        <v>-12</v>
      </c>
      <c r="T21" s="245">
        <f t="shared" si="1"/>
        <v>-13</v>
      </c>
      <c r="U21" s="245">
        <f t="shared" si="1"/>
        <v>-14</v>
      </c>
      <c r="V21" s="245">
        <f t="shared" si="1"/>
        <v>-15</v>
      </c>
      <c r="W21" s="366" t="s">
        <v>259</v>
      </c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</row>
    <row r="22" spans="1:51" ht="15" customHeight="1" thickBot="1" x14ac:dyDescent="0.3">
      <c r="A22" s="378" t="s">
        <v>23</v>
      </c>
      <c r="B22" s="379"/>
      <c r="C22" s="379"/>
      <c r="D22" s="433" t="s">
        <v>280</v>
      </c>
      <c r="E22" s="433"/>
      <c r="F22" s="434"/>
      <c r="G22" s="247" t="s">
        <v>30</v>
      </c>
      <c r="H22" s="248" t="s">
        <v>30</v>
      </c>
      <c r="I22" s="274" t="s">
        <v>30</v>
      </c>
      <c r="J22" s="274" t="s">
        <v>30</v>
      </c>
      <c r="K22" s="274" t="s">
        <v>30</v>
      </c>
      <c r="L22" s="274" t="s">
        <v>30</v>
      </c>
      <c r="M22" s="274" t="s">
        <v>30</v>
      </c>
      <c r="N22" s="274" t="s">
        <v>30</v>
      </c>
      <c r="O22" s="274" t="s">
        <v>30</v>
      </c>
      <c r="P22" s="274" t="s">
        <v>30</v>
      </c>
      <c r="Q22" s="274" t="s">
        <v>30</v>
      </c>
      <c r="R22" s="274" t="s">
        <v>30</v>
      </c>
      <c r="S22" s="274" t="s">
        <v>30</v>
      </c>
      <c r="T22" s="274" t="s">
        <v>30</v>
      </c>
      <c r="U22" s="274" t="s">
        <v>30</v>
      </c>
      <c r="V22" s="275" t="s">
        <v>30</v>
      </c>
      <c r="W22" s="367"/>
    </row>
    <row r="23" spans="1:51" x14ac:dyDescent="0.25">
      <c r="A23" s="253">
        <v>1</v>
      </c>
      <c r="B23" s="438" t="s">
        <v>52</v>
      </c>
      <c r="C23" s="439"/>
      <c r="D23" s="385" t="s">
        <v>201</v>
      </c>
      <c r="E23" s="386"/>
      <c r="F23" s="431"/>
      <c r="G23" s="276"/>
      <c r="H23" s="277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9"/>
      <c r="W23" s="261">
        <f t="shared" ref="W23:W45" si="2">SUM(G23:V23)</f>
        <v>0</v>
      </c>
    </row>
    <row r="24" spans="1:51" x14ac:dyDescent="0.25">
      <c r="A24" s="254">
        <f>A23+1</f>
        <v>2</v>
      </c>
      <c r="B24" s="420" t="s">
        <v>53</v>
      </c>
      <c r="C24" s="421"/>
      <c r="D24" s="373" t="s">
        <v>201</v>
      </c>
      <c r="E24" s="374"/>
      <c r="F24" s="411"/>
      <c r="G24" s="280"/>
      <c r="H24" s="281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3"/>
      <c r="W24" s="262">
        <f t="shared" si="2"/>
        <v>0</v>
      </c>
    </row>
    <row r="25" spans="1:51" x14ac:dyDescent="0.25">
      <c r="A25" s="254">
        <f t="shared" ref="A25:A45" si="3">A24+1</f>
        <v>3</v>
      </c>
      <c r="B25" s="420" t="s">
        <v>92</v>
      </c>
      <c r="C25" s="421"/>
      <c r="D25" s="373" t="s">
        <v>201</v>
      </c>
      <c r="E25" s="374"/>
      <c r="F25" s="411"/>
      <c r="G25" s="280"/>
      <c r="H25" s="281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3"/>
      <c r="W25" s="263">
        <f t="shared" si="2"/>
        <v>0</v>
      </c>
    </row>
    <row r="26" spans="1:51" x14ac:dyDescent="0.25">
      <c r="A26" s="254">
        <f t="shared" si="3"/>
        <v>4</v>
      </c>
      <c r="B26" s="420" t="s">
        <v>271</v>
      </c>
      <c r="C26" s="421"/>
      <c r="D26" s="373" t="s">
        <v>201</v>
      </c>
      <c r="E26" s="374"/>
      <c r="F26" s="411"/>
      <c r="G26" s="280"/>
      <c r="H26" s="281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3"/>
      <c r="W26" s="262">
        <f t="shared" si="2"/>
        <v>0</v>
      </c>
    </row>
    <row r="27" spans="1:51" ht="29.1" customHeight="1" x14ac:dyDescent="0.25">
      <c r="A27" s="254">
        <f t="shared" si="3"/>
        <v>5</v>
      </c>
      <c r="B27" s="420" t="s">
        <v>54</v>
      </c>
      <c r="C27" s="421"/>
      <c r="D27" s="373" t="s">
        <v>201</v>
      </c>
      <c r="E27" s="374"/>
      <c r="F27" s="411"/>
      <c r="G27" s="280"/>
      <c r="H27" s="281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3"/>
      <c r="W27" s="263">
        <f t="shared" si="2"/>
        <v>0</v>
      </c>
    </row>
    <row r="28" spans="1:51" x14ac:dyDescent="0.25">
      <c r="A28" s="254">
        <f t="shared" si="3"/>
        <v>6</v>
      </c>
      <c r="B28" s="420" t="s">
        <v>272</v>
      </c>
      <c r="C28" s="421"/>
      <c r="D28" s="373" t="s">
        <v>201</v>
      </c>
      <c r="E28" s="374"/>
      <c r="F28" s="411"/>
      <c r="G28" s="280"/>
      <c r="H28" s="281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3"/>
      <c r="W28" s="263">
        <f t="shared" si="2"/>
        <v>0</v>
      </c>
    </row>
    <row r="29" spans="1:51" ht="29.1" customHeight="1" x14ac:dyDescent="0.25">
      <c r="A29" s="254">
        <f t="shared" si="3"/>
        <v>7</v>
      </c>
      <c r="B29" s="420" t="s">
        <v>55</v>
      </c>
      <c r="C29" s="421"/>
      <c r="D29" s="373" t="s">
        <v>202</v>
      </c>
      <c r="E29" s="374"/>
      <c r="F29" s="411"/>
      <c r="G29" s="280"/>
      <c r="H29" s="281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3"/>
      <c r="W29" s="263">
        <f t="shared" si="2"/>
        <v>0</v>
      </c>
    </row>
    <row r="30" spans="1:51" x14ac:dyDescent="0.25">
      <c r="A30" s="254">
        <f t="shared" si="3"/>
        <v>8</v>
      </c>
      <c r="B30" s="420" t="s">
        <v>95</v>
      </c>
      <c r="C30" s="421"/>
      <c r="D30" s="373" t="s">
        <v>203</v>
      </c>
      <c r="E30" s="374"/>
      <c r="F30" s="411"/>
      <c r="G30" s="280"/>
      <c r="H30" s="281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3"/>
      <c r="W30" s="263">
        <f t="shared" si="2"/>
        <v>0</v>
      </c>
    </row>
    <row r="31" spans="1:51" x14ac:dyDescent="0.25">
      <c r="A31" s="254">
        <f t="shared" si="3"/>
        <v>9</v>
      </c>
      <c r="B31" s="420" t="s">
        <v>194</v>
      </c>
      <c r="C31" s="421"/>
      <c r="D31" s="373" t="s">
        <v>203</v>
      </c>
      <c r="E31" s="374"/>
      <c r="F31" s="411"/>
      <c r="G31" s="280"/>
      <c r="H31" s="281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3"/>
      <c r="W31" s="263">
        <f t="shared" si="2"/>
        <v>0</v>
      </c>
    </row>
    <row r="32" spans="1:51" x14ac:dyDescent="0.25">
      <c r="A32" s="254">
        <f t="shared" si="3"/>
        <v>10</v>
      </c>
      <c r="B32" s="420" t="s">
        <v>56</v>
      </c>
      <c r="C32" s="421"/>
      <c r="D32" s="373" t="s">
        <v>203</v>
      </c>
      <c r="E32" s="374"/>
      <c r="F32" s="411"/>
      <c r="G32" s="280"/>
      <c r="H32" s="281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3"/>
      <c r="W32" s="263">
        <f t="shared" si="2"/>
        <v>0</v>
      </c>
    </row>
    <row r="33" spans="1:26" x14ac:dyDescent="0.25">
      <c r="A33" s="254">
        <f t="shared" si="3"/>
        <v>11</v>
      </c>
      <c r="B33" s="420" t="s">
        <v>57</v>
      </c>
      <c r="C33" s="421"/>
      <c r="D33" s="373" t="s">
        <v>203</v>
      </c>
      <c r="E33" s="374"/>
      <c r="F33" s="411"/>
      <c r="G33" s="280"/>
      <c r="H33" s="281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3"/>
      <c r="W33" s="263">
        <f t="shared" si="2"/>
        <v>0</v>
      </c>
    </row>
    <row r="34" spans="1:26" x14ac:dyDescent="0.25">
      <c r="A34" s="254">
        <f t="shared" si="3"/>
        <v>12</v>
      </c>
      <c r="B34" s="420" t="s">
        <v>58</v>
      </c>
      <c r="C34" s="421"/>
      <c r="D34" s="373" t="s">
        <v>203</v>
      </c>
      <c r="E34" s="374"/>
      <c r="F34" s="411"/>
      <c r="G34" s="280"/>
      <c r="H34" s="281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3"/>
      <c r="W34" s="263">
        <f t="shared" si="2"/>
        <v>0</v>
      </c>
    </row>
    <row r="35" spans="1:26" x14ac:dyDescent="0.25">
      <c r="A35" s="254">
        <f t="shared" si="3"/>
        <v>13</v>
      </c>
      <c r="B35" s="420" t="s">
        <v>59</v>
      </c>
      <c r="C35" s="421"/>
      <c r="D35" s="373" t="s">
        <v>203</v>
      </c>
      <c r="E35" s="374"/>
      <c r="F35" s="411"/>
      <c r="G35" s="280"/>
      <c r="H35" s="281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3"/>
      <c r="W35" s="263">
        <f t="shared" si="2"/>
        <v>0</v>
      </c>
    </row>
    <row r="36" spans="1:26" x14ac:dyDescent="0.25">
      <c r="A36" s="254">
        <f t="shared" si="3"/>
        <v>14</v>
      </c>
      <c r="B36" s="420" t="s">
        <v>60</v>
      </c>
      <c r="C36" s="421"/>
      <c r="D36" s="373" t="s">
        <v>203</v>
      </c>
      <c r="E36" s="374"/>
      <c r="F36" s="411"/>
      <c r="G36" s="280"/>
      <c r="H36" s="281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3"/>
      <c r="W36" s="263">
        <f t="shared" si="2"/>
        <v>0</v>
      </c>
    </row>
    <row r="37" spans="1:26" x14ac:dyDescent="0.25">
      <c r="A37" s="254">
        <f t="shared" si="3"/>
        <v>15</v>
      </c>
      <c r="B37" s="420" t="s">
        <v>61</v>
      </c>
      <c r="C37" s="421"/>
      <c r="D37" s="373" t="s">
        <v>203</v>
      </c>
      <c r="E37" s="374"/>
      <c r="F37" s="411"/>
      <c r="G37" s="280"/>
      <c r="H37" s="281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3"/>
      <c r="W37" s="263">
        <f t="shared" si="2"/>
        <v>0</v>
      </c>
    </row>
    <row r="38" spans="1:26" ht="29.1" customHeight="1" x14ac:dyDescent="0.25">
      <c r="A38" s="254">
        <f t="shared" si="3"/>
        <v>16</v>
      </c>
      <c r="B38" s="420" t="s">
        <v>62</v>
      </c>
      <c r="C38" s="421"/>
      <c r="D38" s="373" t="s">
        <v>204</v>
      </c>
      <c r="E38" s="374"/>
      <c r="F38" s="411"/>
      <c r="G38" s="280"/>
      <c r="H38" s="281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3"/>
      <c r="W38" s="263">
        <f t="shared" si="2"/>
        <v>0</v>
      </c>
    </row>
    <row r="39" spans="1:26" ht="29.1" customHeight="1" x14ac:dyDescent="0.25">
      <c r="A39" s="254">
        <f t="shared" si="3"/>
        <v>17</v>
      </c>
      <c r="B39" s="420" t="s">
        <v>63</v>
      </c>
      <c r="C39" s="421"/>
      <c r="D39" s="373" t="s">
        <v>204</v>
      </c>
      <c r="E39" s="374"/>
      <c r="F39" s="411"/>
      <c r="G39" s="280"/>
      <c r="H39" s="281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3"/>
      <c r="W39" s="263">
        <f t="shared" si="2"/>
        <v>0</v>
      </c>
    </row>
    <row r="40" spans="1:26" x14ac:dyDescent="0.25">
      <c r="A40" s="254">
        <f t="shared" si="3"/>
        <v>18</v>
      </c>
      <c r="B40" s="420" t="s">
        <v>195</v>
      </c>
      <c r="C40" s="421"/>
      <c r="D40" s="373" t="s">
        <v>205</v>
      </c>
      <c r="E40" s="374"/>
      <c r="F40" s="411"/>
      <c r="G40" s="280"/>
      <c r="H40" s="281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3"/>
      <c r="W40" s="263">
        <f t="shared" si="2"/>
        <v>0</v>
      </c>
    </row>
    <row r="41" spans="1:26" x14ac:dyDescent="0.25">
      <c r="A41" s="254">
        <f t="shared" si="3"/>
        <v>19</v>
      </c>
      <c r="B41" s="420" t="s">
        <v>64</v>
      </c>
      <c r="C41" s="421"/>
      <c r="D41" s="373" t="s">
        <v>205</v>
      </c>
      <c r="E41" s="374"/>
      <c r="F41" s="411"/>
      <c r="G41" s="280"/>
      <c r="H41" s="281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3"/>
      <c r="W41" s="263">
        <f t="shared" si="2"/>
        <v>0</v>
      </c>
    </row>
    <row r="42" spans="1:26" x14ac:dyDescent="0.25">
      <c r="A42" s="254">
        <f t="shared" si="3"/>
        <v>20</v>
      </c>
      <c r="B42" s="420" t="s">
        <v>65</v>
      </c>
      <c r="C42" s="421"/>
      <c r="D42" s="373" t="s">
        <v>205</v>
      </c>
      <c r="E42" s="374"/>
      <c r="F42" s="411"/>
      <c r="G42" s="280"/>
      <c r="H42" s="281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3"/>
      <c r="W42" s="263">
        <f t="shared" si="2"/>
        <v>0</v>
      </c>
    </row>
    <row r="43" spans="1:26" x14ac:dyDescent="0.25">
      <c r="A43" s="254">
        <f t="shared" si="3"/>
        <v>21</v>
      </c>
      <c r="B43" s="420" t="s">
        <v>66</v>
      </c>
      <c r="C43" s="421"/>
      <c r="D43" s="373" t="s">
        <v>205</v>
      </c>
      <c r="E43" s="374"/>
      <c r="F43" s="411"/>
      <c r="G43" s="280"/>
      <c r="H43" s="281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3"/>
      <c r="W43" s="263">
        <f t="shared" si="2"/>
        <v>0</v>
      </c>
    </row>
    <row r="44" spans="1:26" ht="28.5" customHeight="1" x14ac:dyDescent="0.25">
      <c r="A44" s="254">
        <f t="shared" si="3"/>
        <v>22</v>
      </c>
      <c r="B44" s="420" t="s">
        <v>67</v>
      </c>
      <c r="C44" s="421"/>
      <c r="D44" s="373" t="s">
        <v>205</v>
      </c>
      <c r="E44" s="374"/>
      <c r="F44" s="411"/>
      <c r="G44" s="280"/>
      <c r="H44" s="281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3"/>
      <c r="W44" s="263">
        <f t="shared" si="2"/>
        <v>0</v>
      </c>
    </row>
    <row r="45" spans="1:26" ht="15.75" thickBot="1" x14ac:dyDescent="0.3">
      <c r="A45" s="255">
        <f t="shared" si="3"/>
        <v>23</v>
      </c>
      <c r="B45" s="423" t="s">
        <v>68</v>
      </c>
      <c r="C45" s="424"/>
      <c r="D45" s="391" t="s">
        <v>159</v>
      </c>
      <c r="E45" s="392"/>
      <c r="F45" s="414"/>
      <c r="G45" s="284"/>
      <c r="H45" s="285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7"/>
      <c r="W45" s="264">
        <f t="shared" si="2"/>
        <v>0</v>
      </c>
    </row>
    <row r="46" spans="1:26" x14ac:dyDescent="0.25">
      <c r="B46" s="87"/>
      <c r="C46" s="87"/>
      <c r="D46" s="301"/>
      <c r="E46" s="301"/>
      <c r="F46" s="301"/>
      <c r="G46" s="288"/>
    </row>
    <row r="47" spans="1:26" ht="21" customHeight="1" x14ac:dyDescent="0.25">
      <c r="A47" s="390" t="s">
        <v>281</v>
      </c>
      <c r="B47" s="390"/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390"/>
      <c r="W47" s="390"/>
      <c r="X47" s="80"/>
      <c r="Y47" s="80"/>
      <c r="Z47" s="80"/>
    </row>
    <row r="48" spans="1:26" ht="21" customHeight="1" thickBot="1" x14ac:dyDescent="0.3">
      <c r="A48" s="390" t="s">
        <v>282</v>
      </c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80"/>
      <c r="Y48" s="80"/>
      <c r="Z48" s="80"/>
    </row>
    <row r="49" spans="1:51" ht="23.25" customHeight="1" thickBot="1" x14ac:dyDescent="0.3">
      <c r="A49" s="360" t="str">
        <f>'PARÃMETROS - NÃO MEXER !'!B5</f>
        <v>Grupo 2 - Atividades de Pesquisa e Produção Intelectual</v>
      </c>
      <c r="B49" s="361"/>
      <c r="C49" s="361"/>
      <c r="D49" s="361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2"/>
      <c r="X49" s="80"/>
      <c r="Y49" s="80"/>
      <c r="Z49" s="80"/>
    </row>
    <row r="50" spans="1:51" ht="15.75" thickBot="1" x14ac:dyDescent="0.3">
      <c r="A50" s="381" t="s">
        <v>31</v>
      </c>
      <c r="B50" s="382"/>
      <c r="C50" s="382"/>
      <c r="D50" s="382"/>
      <c r="E50" s="382"/>
      <c r="F50" s="408"/>
      <c r="G50" s="247">
        <f>C3</f>
        <v>0</v>
      </c>
      <c r="H50" s="248">
        <f>G50-1</f>
        <v>-1</v>
      </c>
      <c r="I50" s="248">
        <f t="shared" ref="I50:V50" si="4">H50-1</f>
        <v>-2</v>
      </c>
      <c r="J50" s="248">
        <f t="shared" si="4"/>
        <v>-3</v>
      </c>
      <c r="K50" s="248">
        <f t="shared" si="4"/>
        <v>-4</v>
      </c>
      <c r="L50" s="248">
        <f t="shared" si="4"/>
        <v>-5</v>
      </c>
      <c r="M50" s="248">
        <f t="shared" si="4"/>
        <v>-6</v>
      </c>
      <c r="N50" s="248">
        <f t="shared" si="4"/>
        <v>-7</v>
      </c>
      <c r="O50" s="248">
        <f t="shared" si="4"/>
        <v>-8</v>
      </c>
      <c r="P50" s="248">
        <f t="shared" si="4"/>
        <v>-9</v>
      </c>
      <c r="Q50" s="248">
        <f t="shared" si="4"/>
        <v>-10</v>
      </c>
      <c r="R50" s="248">
        <f t="shared" si="4"/>
        <v>-11</v>
      </c>
      <c r="S50" s="248">
        <f t="shared" si="4"/>
        <v>-12</v>
      </c>
      <c r="T50" s="248">
        <f t="shared" si="4"/>
        <v>-13</v>
      </c>
      <c r="U50" s="248">
        <f t="shared" si="4"/>
        <v>-14</v>
      </c>
      <c r="V50" s="248">
        <f t="shared" si="4"/>
        <v>-15</v>
      </c>
      <c r="W50" s="358" t="s">
        <v>259</v>
      </c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</row>
    <row r="51" spans="1:51" s="1" customFormat="1" ht="15" customHeight="1" thickBot="1" x14ac:dyDescent="0.3">
      <c r="A51" s="378" t="s">
        <v>23</v>
      </c>
      <c r="B51" s="379"/>
      <c r="C51" s="435"/>
      <c r="D51" s="432" t="s">
        <v>280</v>
      </c>
      <c r="E51" s="433"/>
      <c r="F51" s="434"/>
      <c r="G51" s="247" t="s">
        <v>30</v>
      </c>
      <c r="H51" s="248" t="s">
        <v>30</v>
      </c>
      <c r="I51" s="274" t="s">
        <v>30</v>
      </c>
      <c r="J51" s="274" t="s">
        <v>30</v>
      </c>
      <c r="K51" s="274" t="s">
        <v>30</v>
      </c>
      <c r="L51" s="274" t="s">
        <v>30</v>
      </c>
      <c r="M51" s="274" t="s">
        <v>30</v>
      </c>
      <c r="N51" s="274" t="s">
        <v>30</v>
      </c>
      <c r="O51" s="274" t="s">
        <v>30</v>
      </c>
      <c r="P51" s="274" t="s">
        <v>30</v>
      </c>
      <c r="Q51" s="274" t="s">
        <v>30</v>
      </c>
      <c r="R51" s="274" t="s">
        <v>30</v>
      </c>
      <c r="S51" s="274" t="s">
        <v>30</v>
      </c>
      <c r="T51" s="274" t="s">
        <v>30</v>
      </c>
      <c r="U51" s="274" t="s">
        <v>30</v>
      </c>
      <c r="V51" s="275" t="s">
        <v>30</v>
      </c>
      <c r="W51" s="359"/>
      <c r="X51" s="92"/>
      <c r="Y51" s="92"/>
      <c r="Z51" s="92"/>
      <c r="AA51" s="92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</row>
    <row r="52" spans="1:51" x14ac:dyDescent="0.25">
      <c r="A52" s="256">
        <v>1</v>
      </c>
      <c r="B52" s="436" t="s">
        <v>69</v>
      </c>
      <c r="C52" s="437"/>
      <c r="D52" s="385" t="s">
        <v>207</v>
      </c>
      <c r="E52" s="386"/>
      <c r="F52" s="431"/>
      <c r="G52" s="276"/>
      <c r="H52" s="277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9"/>
      <c r="W52" s="265">
        <f t="shared" ref="W52:W77" si="5">SUM(G52:V52)</f>
        <v>0</v>
      </c>
    </row>
    <row r="53" spans="1:51" x14ac:dyDescent="0.25">
      <c r="A53" s="257">
        <f>A52+1</f>
        <v>2</v>
      </c>
      <c r="B53" s="409" t="s">
        <v>70</v>
      </c>
      <c r="C53" s="410"/>
      <c r="D53" s="373" t="s">
        <v>208</v>
      </c>
      <c r="E53" s="374"/>
      <c r="F53" s="411"/>
      <c r="G53" s="280"/>
      <c r="H53" s="281"/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3"/>
      <c r="W53" s="265">
        <f t="shared" si="5"/>
        <v>0</v>
      </c>
    </row>
    <row r="54" spans="1:51" x14ac:dyDescent="0.25">
      <c r="A54" s="257">
        <f t="shared" ref="A54:A77" si="6">A53+1</f>
        <v>3</v>
      </c>
      <c r="B54" s="409" t="s">
        <v>71</v>
      </c>
      <c r="C54" s="410"/>
      <c r="D54" s="373" t="s">
        <v>207</v>
      </c>
      <c r="E54" s="374"/>
      <c r="F54" s="411"/>
      <c r="G54" s="280"/>
      <c r="H54" s="281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3"/>
      <c r="W54" s="265">
        <f t="shared" si="5"/>
        <v>0</v>
      </c>
    </row>
    <row r="55" spans="1:51" ht="29.1" customHeight="1" x14ac:dyDescent="0.25">
      <c r="A55" s="257">
        <f t="shared" si="6"/>
        <v>4</v>
      </c>
      <c r="B55" s="409" t="s">
        <v>273</v>
      </c>
      <c r="C55" s="410"/>
      <c r="D55" s="373" t="s">
        <v>209</v>
      </c>
      <c r="E55" s="374"/>
      <c r="F55" s="411"/>
      <c r="G55" s="280"/>
      <c r="H55" s="281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3"/>
      <c r="W55" s="266">
        <f t="shared" si="5"/>
        <v>0</v>
      </c>
    </row>
    <row r="56" spans="1:51" x14ac:dyDescent="0.25">
      <c r="A56" s="257">
        <f t="shared" si="6"/>
        <v>5</v>
      </c>
      <c r="B56" s="409" t="s">
        <v>73</v>
      </c>
      <c r="C56" s="410"/>
      <c r="D56" s="373" t="s">
        <v>209</v>
      </c>
      <c r="E56" s="374"/>
      <c r="F56" s="411"/>
      <c r="G56" s="280"/>
      <c r="H56" s="281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3"/>
      <c r="W56" s="265">
        <f t="shared" si="5"/>
        <v>0</v>
      </c>
    </row>
    <row r="57" spans="1:51" x14ac:dyDescent="0.25">
      <c r="A57" s="257">
        <f t="shared" si="6"/>
        <v>6</v>
      </c>
      <c r="B57" s="409" t="s">
        <v>74</v>
      </c>
      <c r="C57" s="410"/>
      <c r="D57" s="373" t="s">
        <v>210</v>
      </c>
      <c r="E57" s="374"/>
      <c r="F57" s="411"/>
      <c r="G57" s="280"/>
      <c r="H57" s="281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3"/>
      <c r="W57" s="265">
        <f t="shared" si="5"/>
        <v>0</v>
      </c>
    </row>
    <row r="58" spans="1:51" x14ac:dyDescent="0.25">
      <c r="A58" s="257">
        <f t="shared" si="6"/>
        <v>7</v>
      </c>
      <c r="B58" s="409" t="s">
        <v>75</v>
      </c>
      <c r="C58" s="410"/>
      <c r="D58" s="373" t="s">
        <v>211</v>
      </c>
      <c r="E58" s="374"/>
      <c r="F58" s="411"/>
      <c r="G58" s="280"/>
      <c r="H58" s="281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3"/>
      <c r="W58" s="265">
        <f t="shared" si="5"/>
        <v>0</v>
      </c>
    </row>
    <row r="59" spans="1:51" ht="29.1" customHeight="1" x14ac:dyDescent="0.25">
      <c r="A59" s="257">
        <f t="shared" si="6"/>
        <v>8</v>
      </c>
      <c r="B59" s="409" t="s">
        <v>187</v>
      </c>
      <c r="C59" s="410"/>
      <c r="D59" s="373" t="s">
        <v>210</v>
      </c>
      <c r="E59" s="374"/>
      <c r="F59" s="411"/>
      <c r="G59" s="280"/>
      <c r="H59" s="281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3"/>
      <c r="W59" s="265">
        <f t="shared" si="5"/>
        <v>0</v>
      </c>
    </row>
    <row r="60" spans="1:51" x14ac:dyDescent="0.25">
      <c r="A60" s="257">
        <f t="shared" si="6"/>
        <v>9</v>
      </c>
      <c r="B60" s="409" t="s">
        <v>76</v>
      </c>
      <c r="C60" s="410"/>
      <c r="D60" s="373" t="s">
        <v>212</v>
      </c>
      <c r="E60" s="374"/>
      <c r="F60" s="411"/>
      <c r="G60" s="280"/>
      <c r="H60" s="281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3"/>
      <c r="W60" s="265">
        <f t="shared" si="5"/>
        <v>0</v>
      </c>
    </row>
    <row r="61" spans="1:51" x14ac:dyDescent="0.25">
      <c r="A61" s="257">
        <f t="shared" si="6"/>
        <v>10</v>
      </c>
      <c r="B61" s="409" t="s">
        <v>77</v>
      </c>
      <c r="C61" s="410"/>
      <c r="D61" s="373" t="s">
        <v>210</v>
      </c>
      <c r="E61" s="374"/>
      <c r="F61" s="411"/>
      <c r="G61" s="280"/>
      <c r="H61" s="281"/>
      <c r="I61" s="282"/>
      <c r="J61" s="282"/>
      <c r="K61" s="282"/>
      <c r="L61" s="282"/>
      <c r="M61" s="282"/>
      <c r="N61" s="282"/>
      <c r="O61" s="282"/>
      <c r="P61" s="282"/>
      <c r="Q61" s="282"/>
      <c r="R61" s="282"/>
      <c r="S61" s="282"/>
      <c r="T61" s="282"/>
      <c r="U61" s="282"/>
      <c r="V61" s="283"/>
      <c r="W61" s="265">
        <f t="shared" si="5"/>
        <v>0</v>
      </c>
    </row>
    <row r="62" spans="1:51" x14ac:dyDescent="0.25">
      <c r="A62" s="257">
        <f t="shared" si="6"/>
        <v>11</v>
      </c>
      <c r="B62" s="409" t="s">
        <v>72</v>
      </c>
      <c r="C62" s="410"/>
      <c r="D62" s="373" t="s">
        <v>213</v>
      </c>
      <c r="E62" s="374"/>
      <c r="F62" s="411"/>
      <c r="G62" s="280"/>
      <c r="H62" s="281"/>
      <c r="I62" s="282"/>
      <c r="J62" s="282"/>
      <c r="K62" s="282"/>
      <c r="L62" s="282"/>
      <c r="M62" s="282"/>
      <c r="N62" s="282"/>
      <c r="O62" s="282"/>
      <c r="P62" s="282"/>
      <c r="Q62" s="282"/>
      <c r="R62" s="282"/>
      <c r="S62" s="282"/>
      <c r="T62" s="282"/>
      <c r="U62" s="282"/>
      <c r="V62" s="283"/>
      <c r="W62" s="265">
        <f t="shared" si="5"/>
        <v>0</v>
      </c>
    </row>
    <row r="63" spans="1:51" x14ac:dyDescent="0.25">
      <c r="A63" s="257">
        <f t="shared" si="6"/>
        <v>12</v>
      </c>
      <c r="B63" s="409" t="s">
        <v>188</v>
      </c>
      <c r="C63" s="410"/>
      <c r="D63" s="373" t="s">
        <v>189</v>
      </c>
      <c r="E63" s="374"/>
      <c r="F63" s="411"/>
      <c r="G63" s="280"/>
      <c r="H63" s="281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3"/>
      <c r="W63" s="265">
        <f t="shared" si="5"/>
        <v>0</v>
      </c>
    </row>
    <row r="64" spans="1:51" x14ac:dyDescent="0.25">
      <c r="A64" s="257">
        <f t="shared" si="6"/>
        <v>13</v>
      </c>
      <c r="B64" s="409" t="s">
        <v>78</v>
      </c>
      <c r="C64" s="410"/>
      <c r="D64" s="373" t="s">
        <v>214</v>
      </c>
      <c r="E64" s="374"/>
      <c r="F64" s="411"/>
      <c r="G64" s="280"/>
      <c r="H64" s="281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3"/>
      <c r="W64" s="265">
        <f t="shared" si="5"/>
        <v>0</v>
      </c>
    </row>
    <row r="65" spans="1:51" x14ac:dyDescent="0.25">
      <c r="A65" s="257">
        <f t="shared" si="6"/>
        <v>14</v>
      </c>
      <c r="B65" s="409" t="s">
        <v>79</v>
      </c>
      <c r="C65" s="410"/>
      <c r="D65" s="373" t="s">
        <v>215</v>
      </c>
      <c r="E65" s="374"/>
      <c r="F65" s="411"/>
      <c r="G65" s="280"/>
      <c r="H65" s="281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3"/>
      <c r="W65" s="265">
        <f t="shared" si="5"/>
        <v>0</v>
      </c>
    </row>
    <row r="66" spans="1:51" x14ac:dyDescent="0.25">
      <c r="A66" s="257">
        <f t="shared" si="6"/>
        <v>15</v>
      </c>
      <c r="B66" s="409" t="s">
        <v>80</v>
      </c>
      <c r="C66" s="410"/>
      <c r="D66" s="373" t="s">
        <v>216</v>
      </c>
      <c r="E66" s="374"/>
      <c r="F66" s="411"/>
      <c r="G66" s="280"/>
      <c r="H66" s="281"/>
      <c r="I66" s="282"/>
      <c r="J66" s="282"/>
      <c r="K66" s="282"/>
      <c r="L66" s="282"/>
      <c r="M66" s="282"/>
      <c r="N66" s="282"/>
      <c r="O66" s="282"/>
      <c r="P66" s="282"/>
      <c r="Q66" s="282"/>
      <c r="R66" s="282"/>
      <c r="S66" s="282"/>
      <c r="T66" s="282"/>
      <c r="U66" s="282"/>
      <c r="V66" s="283"/>
      <c r="W66" s="265">
        <f t="shared" si="5"/>
        <v>0</v>
      </c>
    </row>
    <row r="67" spans="1:51" x14ac:dyDescent="0.25">
      <c r="A67" s="257">
        <f t="shared" si="6"/>
        <v>16</v>
      </c>
      <c r="B67" s="409" t="s">
        <v>81</v>
      </c>
      <c r="C67" s="410"/>
      <c r="D67" s="373" t="s">
        <v>217</v>
      </c>
      <c r="E67" s="374"/>
      <c r="F67" s="411"/>
      <c r="G67" s="280"/>
      <c r="H67" s="281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2"/>
      <c r="U67" s="282"/>
      <c r="V67" s="283"/>
      <c r="W67" s="265">
        <f t="shared" si="5"/>
        <v>0</v>
      </c>
    </row>
    <row r="68" spans="1:51" x14ac:dyDescent="0.25">
      <c r="A68" s="257">
        <f t="shared" si="6"/>
        <v>17</v>
      </c>
      <c r="B68" s="409" t="s">
        <v>82</v>
      </c>
      <c r="C68" s="410"/>
      <c r="D68" s="373" t="s">
        <v>217</v>
      </c>
      <c r="E68" s="374"/>
      <c r="F68" s="411"/>
      <c r="G68" s="280"/>
      <c r="H68" s="281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3"/>
      <c r="W68" s="265">
        <f t="shared" si="5"/>
        <v>0</v>
      </c>
    </row>
    <row r="69" spans="1:51" x14ac:dyDescent="0.25">
      <c r="A69" s="257">
        <f t="shared" si="6"/>
        <v>18</v>
      </c>
      <c r="B69" s="409" t="s">
        <v>83</v>
      </c>
      <c r="C69" s="410"/>
      <c r="D69" s="373" t="s">
        <v>218</v>
      </c>
      <c r="E69" s="374"/>
      <c r="F69" s="411"/>
      <c r="G69" s="280"/>
      <c r="H69" s="281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3"/>
      <c r="W69" s="265">
        <f t="shared" si="5"/>
        <v>0</v>
      </c>
    </row>
    <row r="70" spans="1:51" x14ac:dyDescent="0.25">
      <c r="A70" s="257">
        <f t="shared" si="6"/>
        <v>19</v>
      </c>
      <c r="B70" s="409" t="s">
        <v>84</v>
      </c>
      <c r="C70" s="410"/>
      <c r="D70" s="373" t="s">
        <v>219</v>
      </c>
      <c r="E70" s="374"/>
      <c r="F70" s="411"/>
      <c r="G70" s="280"/>
      <c r="H70" s="281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3"/>
      <c r="W70" s="265">
        <f t="shared" si="5"/>
        <v>0</v>
      </c>
    </row>
    <row r="71" spans="1:51" x14ac:dyDescent="0.25">
      <c r="A71" s="257">
        <f t="shared" si="6"/>
        <v>20</v>
      </c>
      <c r="B71" s="409" t="s">
        <v>85</v>
      </c>
      <c r="C71" s="410"/>
      <c r="D71" s="373" t="s">
        <v>219</v>
      </c>
      <c r="E71" s="374"/>
      <c r="F71" s="411"/>
      <c r="G71" s="280"/>
      <c r="H71" s="281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3"/>
      <c r="W71" s="265">
        <f t="shared" si="5"/>
        <v>0</v>
      </c>
    </row>
    <row r="72" spans="1:51" x14ac:dyDescent="0.25">
      <c r="A72" s="257">
        <f t="shared" si="6"/>
        <v>21</v>
      </c>
      <c r="B72" s="409" t="s">
        <v>86</v>
      </c>
      <c r="C72" s="410"/>
      <c r="D72" s="373" t="s">
        <v>219</v>
      </c>
      <c r="E72" s="374"/>
      <c r="F72" s="411"/>
      <c r="G72" s="280"/>
      <c r="H72" s="281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3"/>
      <c r="W72" s="265">
        <f t="shared" si="5"/>
        <v>0</v>
      </c>
    </row>
    <row r="73" spans="1:51" x14ac:dyDescent="0.25">
      <c r="A73" s="257">
        <f t="shared" si="6"/>
        <v>22</v>
      </c>
      <c r="B73" s="409" t="s">
        <v>87</v>
      </c>
      <c r="C73" s="410"/>
      <c r="D73" s="373" t="s">
        <v>220</v>
      </c>
      <c r="E73" s="374"/>
      <c r="F73" s="411"/>
      <c r="G73" s="280"/>
      <c r="H73" s="281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3"/>
      <c r="W73" s="265">
        <f t="shared" si="5"/>
        <v>0</v>
      </c>
    </row>
    <row r="74" spans="1:51" x14ac:dyDescent="0.25">
      <c r="A74" s="257">
        <f t="shared" si="6"/>
        <v>23</v>
      </c>
      <c r="B74" s="409" t="s">
        <v>91</v>
      </c>
      <c r="C74" s="410"/>
      <c r="D74" s="373" t="s">
        <v>220</v>
      </c>
      <c r="E74" s="374"/>
      <c r="F74" s="411"/>
      <c r="G74" s="280"/>
      <c r="H74" s="281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3"/>
      <c r="W74" s="265">
        <f t="shared" si="5"/>
        <v>0</v>
      </c>
    </row>
    <row r="75" spans="1:51" x14ac:dyDescent="0.25">
      <c r="A75" s="257">
        <f t="shared" si="6"/>
        <v>24</v>
      </c>
      <c r="B75" s="409" t="s">
        <v>88</v>
      </c>
      <c r="C75" s="410"/>
      <c r="D75" s="373" t="s">
        <v>220</v>
      </c>
      <c r="E75" s="374"/>
      <c r="F75" s="411"/>
      <c r="G75" s="280"/>
      <c r="H75" s="281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3"/>
      <c r="W75" s="265">
        <f t="shared" si="5"/>
        <v>0</v>
      </c>
    </row>
    <row r="76" spans="1:51" x14ac:dyDescent="0.25">
      <c r="A76" s="257">
        <f t="shared" si="6"/>
        <v>25</v>
      </c>
      <c r="B76" s="409" t="s">
        <v>89</v>
      </c>
      <c r="C76" s="410"/>
      <c r="D76" s="373" t="s">
        <v>221</v>
      </c>
      <c r="E76" s="374"/>
      <c r="F76" s="411"/>
      <c r="G76" s="280"/>
      <c r="H76" s="281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3"/>
      <c r="W76" s="265">
        <f t="shared" si="5"/>
        <v>0</v>
      </c>
    </row>
    <row r="77" spans="1:51" ht="15.75" thickBot="1" x14ac:dyDescent="0.3">
      <c r="A77" s="258">
        <f t="shared" si="6"/>
        <v>26</v>
      </c>
      <c r="B77" s="412" t="s">
        <v>90</v>
      </c>
      <c r="C77" s="413"/>
      <c r="D77" s="391" t="s">
        <v>222</v>
      </c>
      <c r="E77" s="392"/>
      <c r="F77" s="414"/>
      <c r="G77" s="284"/>
      <c r="H77" s="285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7"/>
      <c r="W77" s="267">
        <f t="shared" si="5"/>
        <v>0</v>
      </c>
    </row>
    <row r="78" spans="1:51" s="2" customFormat="1" x14ac:dyDescent="0.25">
      <c r="A78" s="251"/>
      <c r="B78" s="430"/>
      <c r="C78" s="430"/>
      <c r="D78" s="251"/>
      <c r="E78" s="251"/>
      <c r="F78" s="251"/>
      <c r="G78" s="251"/>
      <c r="H78" s="251"/>
      <c r="I78" s="251"/>
      <c r="J78" s="251"/>
      <c r="K78" s="251"/>
      <c r="L78" s="251"/>
      <c r="M78" s="251"/>
      <c r="N78" s="251"/>
      <c r="O78" s="251"/>
      <c r="P78" s="251"/>
      <c r="Q78" s="251"/>
      <c r="R78" s="251"/>
      <c r="S78" s="251"/>
      <c r="T78" s="251"/>
      <c r="U78" s="251"/>
      <c r="V78" s="251"/>
      <c r="W78" s="268"/>
      <c r="X78" s="88"/>
      <c r="Y78" s="88"/>
      <c r="Z78" s="88"/>
      <c r="AA78" s="88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</row>
    <row r="79" spans="1:51" x14ac:dyDescent="0.25">
      <c r="B79" s="89"/>
      <c r="C79" s="89"/>
      <c r="D79" s="301"/>
      <c r="E79" s="301"/>
      <c r="F79" s="301"/>
      <c r="G79" s="289"/>
    </row>
    <row r="80" spans="1:51" ht="21" customHeight="1" x14ac:dyDescent="0.25">
      <c r="A80" s="390" t="s">
        <v>281</v>
      </c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80"/>
      <c r="Y80" s="80"/>
      <c r="Z80" s="80"/>
    </row>
    <row r="81" spans="1:26" ht="21" customHeight="1" thickBot="1" x14ac:dyDescent="0.3">
      <c r="A81" s="390" t="s">
        <v>282</v>
      </c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80"/>
      <c r="Y81" s="80"/>
      <c r="Z81" s="80"/>
    </row>
    <row r="82" spans="1:26" ht="23.25" customHeight="1" thickBot="1" x14ac:dyDescent="0.3">
      <c r="A82" s="360" t="str">
        <f>'PARÃMETROS - NÃO MEXER !'!B6</f>
        <v>Grupo 3 - Atividades de Extensão</v>
      </c>
      <c r="B82" s="361"/>
      <c r="C82" s="361"/>
      <c r="D82" s="361"/>
      <c r="E82" s="361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2"/>
      <c r="X82" s="80"/>
      <c r="Y82" s="80"/>
      <c r="Z82" s="80"/>
    </row>
    <row r="83" spans="1:26" ht="15.75" thickBot="1" x14ac:dyDescent="0.3">
      <c r="A83" s="381" t="s">
        <v>31</v>
      </c>
      <c r="B83" s="382"/>
      <c r="C83" s="382"/>
      <c r="D83" s="382"/>
      <c r="E83" s="382"/>
      <c r="F83" s="408"/>
      <c r="G83" s="247">
        <f>C3</f>
        <v>0</v>
      </c>
      <c r="H83" s="248">
        <f>G83-1</f>
        <v>-1</v>
      </c>
      <c r="I83" s="248">
        <f t="shared" ref="I83:V83" si="7">H83-1</f>
        <v>-2</v>
      </c>
      <c r="J83" s="248">
        <f t="shared" si="7"/>
        <v>-3</v>
      </c>
      <c r="K83" s="248">
        <f t="shared" si="7"/>
        <v>-4</v>
      </c>
      <c r="L83" s="248">
        <f t="shared" si="7"/>
        <v>-5</v>
      </c>
      <c r="M83" s="248">
        <f t="shared" si="7"/>
        <v>-6</v>
      </c>
      <c r="N83" s="248">
        <f t="shared" si="7"/>
        <v>-7</v>
      </c>
      <c r="O83" s="248">
        <f t="shared" si="7"/>
        <v>-8</v>
      </c>
      <c r="P83" s="248">
        <f t="shared" si="7"/>
        <v>-9</v>
      </c>
      <c r="Q83" s="248">
        <f t="shared" si="7"/>
        <v>-10</v>
      </c>
      <c r="R83" s="248">
        <f t="shared" si="7"/>
        <v>-11</v>
      </c>
      <c r="S83" s="248">
        <f t="shared" si="7"/>
        <v>-12</v>
      </c>
      <c r="T83" s="248">
        <f t="shared" si="7"/>
        <v>-13</v>
      </c>
      <c r="U83" s="248">
        <f t="shared" si="7"/>
        <v>-14</v>
      </c>
      <c r="V83" s="248">
        <f t="shared" si="7"/>
        <v>-15</v>
      </c>
      <c r="W83" s="366" t="s">
        <v>259</v>
      </c>
    </row>
    <row r="84" spans="1:26" ht="15.75" thickBot="1" x14ac:dyDescent="0.3">
      <c r="A84" s="404" t="s">
        <v>283</v>
      </c>
      <c r="B84" s="415"/>
      <c r="C84" s="416"/>
      <c r="D84" s="417" t="s">
        <v>280</v>
      </c>
      <c r="E84" s="418"/>
      <c r="F84" s="419"/>
      <c r="G84" s="290" t="s">
        <v>30</v>
      </c>
      <c r="H84" s="291" t="s">
        <v>30</v>
      </c>
      <c r="I84" s="292" t="s">
        <v>30</v>
      </c>
      <c r="J84" s="292" t="s">
        <v>30</v>
      </c>
      <c r="K84" s="292" t="s">
        <v>30</v>
      </c>
      <c r="L84" s="292" t="s">
        <v>30</v>
      </c>
      <c r="M84" s="292" t="s">
        <v>30</v>
      </c>
      <c r="N84" s="292" t="s">
        <v>30</v>
      </c>
      <c r="O84" s="292" t="s">
        <v>30</v>
      </c>
      <c r="P84" s="292" t="s">
        <v>30</v>
      </c>
      <c r="Q84" s="292" t="s">
        <v>30</v>
      </c>
      <c r="R84" s="292" t="s">
        <v>30</v>
      </c>
      <c r="S84" s="292" t="s">
        <v>30</v>
      </c>
      <c r="T84" s="292" t="s">
        <v>30</v>
      </c>
      <c r="U84" s="292" t="s">
        <v>30</v>
      </c>
      <c r="V84" s="293" t="s">
        <v>30</v>
      </c>
      <c r="W84" s="367"/>
    </row>
    <row r="85" spans="1:26" ht="29.1" customHeight="1" x14ac:dyDescent="0.25">
      <c r="A85" s="259">
        <v>1</v>
      </c>
      <c r="B85" s="383" t="s">
        <v>96</v>
      </c>
      <c r="C85" s="384"/>
      <c r="D85" s="385" t="s">
        <v>223</v>
      </c>
      <c r="E85" s="386"/>
      <c r="F85" s="387"/>
      <c r="G85" s="294"/>
      <c r="H85" s="295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7"/>
      <c r="W85" s="269">
        <f t="shared" ref="W85:W107" si="8">SUM(G85:V85)</f>
        <v>0</v>
      </c>
    </row>
    <row r="86" spans="1:26" ht="29.1" customHeight="1" x14ac:dyDescent="0.25">
      <c r="A86" s="257">
        <f>A85+1</f>
        <v>2</v>
      </c>
      <c r="B86" s="376" t="s">
        <v>97</v>
      </c>
      <c r="C86" s="377"/>
      <c r="D86" s="373" t="s">
        <v>223</v>
      </c>
      <c r="E86" s="374"/>
      <c r="F86" s="375"/>
      <c r="G86" s="298"/>
      <c r="H86" s="281"/>
      <c r="I86" s="282"/>
      <c r="J86" s="282"/>
      <c r="K86" s="282"/>
      <c r="L86" s="282"/>
      <c r="M86" s="282"/>
      <c r="N86" s="282"/>
      <c r="O86" s="282"/>
      <c r="P86" s="282"/>
      <c r="Q86" s="282"/>
      <c r="R86" s="282"/>
      <c r="S86" s="282"/>
      <c r="T86" s="282"/>
      <c r="U86" s="282"/>
      <c r="V86" s="283"/>
      <c r="W86" s="263">
        <f t="shared" si="8"/>
        <v>0</v>
      </c>
    </row>
    <row r="87" spans="1:26" ht="29.1" customHeight="1" x14ac:dyDescent="0.25">
      <c r="A87" s="257">
        <f t="shared" ref="A87:A107" si="9">A86+1</f>
        <v>3</v>
      </c>
      <c r="B87" s="376" t="s">
        <v>98</v>
      </c>
      <c r="C87" s="377"/>
      <c r="D87" s="373" t="s">
        <v>224</v>
      </c>
      <c r="E87" s="374"/>
      <c r="F87" s="375"/>
      <c r="G87" s="298"/>
      <c r="H87" s="281"/>
      <c r="I87" s="282"/>
      <c r="J87" s="282"/>
      <c r="K87" s="282"/>
      <c r="L87" s="282"/>
      <c r="M87" s="282"/>
      <c r="N87" s="282"/>
      <c r="O87" s="282"/>
      <c r="P87" s="282"/>
      <c r="Q87" s="282"/>
      <c r="R87" s="282"/>
      <c r="S87" s="282"/>
      <c r="T87" s="282"/>
      <c r="U87" s="282"/>
      <c r="V87" s="283"/>
      <c r="W87" s="263">
        <f t="shared" si="8"/>
        <v>0</v>
      </c>
    </row>
    <row r="88" spans="1:26" ht="39.950000000000003" customHeight="1" x14ac:dyDescent="0.25">
      <c r="A88" s="257">
        <f t="shared" si="9"/>
        <v>4</v>
      </c>
      <c r="B88" s="376" t="s">
        <v>196</v>
      </c>
      <c r="C88" s="377"/>
      <c r="D88" s="373" t="s">
        <v>201</v>
      </c>
      <c r="E88" s="374"/>
      <c r="F88" s="375"/>
      <c r="G88" s="298"/>
      <c r="H88" s="281"/>
      <c r="I88" s="282"/>
      <c r="J88" s="282"/>
      <c r="K88" s="282"/>
      <c r="L88" s="282"/>
      <c r="M88" s="282"/>
      <c r="N88" s="282"/>
      <c r="O88" s="282"/>
      <c r="P88" s="282"/>
      <c r="Q88" s="282"/>
      <c r="R88" s="282"/>
      <c r="S88" s="282"/>
      <c r="T88" s="282"/>
      <c r="U88" s="282"/>
      <c r="V88" s="283"/>
      <c r="W88" s="263">
        <f t="shared" si="8"/>
        <v>0</v>
      </c>
    </row>
    <row r="89" spans="1:26" ht="39.950000000000003" customHeight="1" x14ac:dyDescent="0.25">
      <c r="A89" s="257">
        <f t="shared" si="9"/>
        <v>5</v>
      </c>
      <c r="B89" s="376" t="s">
        <v>99</v>
      </c>
      <c r="C89" s="377"/>
      <c r="D89" s="373" t="s">
        <v>203</v>
      </c>
      <c r="E89" s="374"/>
      <c r="F89" s="375"/>
      <c r="G89" s="298"/>
      <c r="H89" s="281"/>
      <c r="I89" s="282"/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3"/>
      <c r="W89" s="263">
        <f t="shared" si="8"/>
        <v>0</v>
      </c>
    </row>
    <row r="90" spans="1:26" ht="29.1" customHeight="1" x14ac:dyDescent="0.25">
      <c r="A90" s="257">
        <f t="shared" si="9"/>
        <v>6</v>
      </c>
      <c r="B90" s="376" t="s">
        <v>100</v>
      </c>
      <c r="C90" s="377"/>
      <c r="D90" s="373" t="s">
        <v>225</v>
      </c>
      <c r="E90" s="374"/>
      <c r="F90" s="375"/>
      <c r="G90" s="298"/>
      <c r="H90" s="281"/>
      <c r="I90" s="282"/>
      <c r="J90" s="282"/>
      <c r="K90" s="282"/>
      <c r="L90" s="282"/>
      <c r="M90" s="282"/>
      <c r="N90" s="282"/>
      <c r="O90" s="282"/>
      <c r="P90" s="282"/>
      <c r="Q90" s="282"/>
      <c r="R90" s="282"/>
      <c r="S90" s="282"/>
      <c r="T90" s="282"/>
      <c r="U90" s="282"/>
      <c r="V90" s="283"/>
      <c r="W90" s="263">
        <f t="shared" si="8"/>
        <v>0</v>
      </c>
    </row>
    <row r="91" spans="1:26" ht="39.950000000000003" customHeight="1" x14ac:dyDescent="0.25">
      <c r="A91" s="257">
        <f t="shared" si="9"/>
        <v>7</v>
      </c>
      <c r="B91" s="376" t="s">
        <v>101</v>
      </c>
      <c r="C91" s="377"/>
      <c r="D91" s="373" t="s">
        <v>226</v>
      </c>
      <c r="E91" s="374"/>
      <c r="F91" s="375"/>
      <c r="G91" s="298"/>
      <c r="H91" s="281"/>
      <c r="I91" s="282"/>
      <c r="J91" s="282"/>
      <c r="K91" s="282"/>
      <c r="L91" s="282"/>
      <c r="M91" s="282"/>
      <c r="N91" s="282"/>
      <c r="O91" s="282"/>
      <c r="P91" s="282"/>
      <c r="Q91" s="282"/>
      <c r="R91" s="282"/>
      <c r="S91" s="282"/>
      <c r="T91" s="282"/>
      <c r="U91" s="282"/>
      <c r="V91" s="283"/>
      <c r="W91" s="263">
        <f t="shared" si="8"/>
        <v>0</v>
      </c>
    </row>
    <row r="92" spans="1:26" ht="29.1" customHeight="1" x14ac:dyDescent="0.25">
      <c r="A92" s="257">
        <f t="shared" si="9"/>
        <v>8</v>
      </c>
      <c r="B92" s="376" t="s">
        <v>102</v>
      </c>
      <c r="C92" s="377"/>
      <c r="D92" s="373" t="s">
        <v>227</v>
      </c>
      <c r="E92" s="374"/>
      <c r="F92" s="375"/>
      <c r="G92" s="298"/>
      <c r="H92" s="281"/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283"/>
      <c r="W92" s="263">
        <f t="shared" si="8"/>
        <v>0</v>
      </c>
    </row>
    <row r="93" spans="1:26" ht="29.1" customHeight="1" x14ac:dyDescent="0.25">
      <c r="A93" s="257">
        <f t="shared" si="9"/>
        <v>9</v>
      </c>
      <c r="B93" s="376" t="s">
        <v>103</v>
      </c>
      <c r="C93" s="377"/>
      <c r="D93" s="373" t="s">
        <v>226</v>
      </c>
      <c r="E93" s="374"/>
      <c r="F93" s="375"/>
      <c r="G93" s="298"/>
      <c r="H93" s="281"/>
      <c r="I93" s="282"/>
      <c r="J93" s="282"/>
      <c r="K93" s="282"/>
      <c r="L93" s="282"/>
      <c r="M93" s="282"/>
      <c r="N93" s="282"/>
      <c r="O93" s="282"/>
      <c r="P93" s="282"/>
      <c r="Q93" s="282"/>
      <c r="R93" s="282"/>
      <c r="S93" s="282"/>
      <c r="T93" s="282"/>
      <c r="U93" s="282"/>
      <c r="V93" s="283"/>
      <c r="W93" s="263">
        <f t="shared" si="8"/>
        <v>0</v>
      </c>
    </row>
    <row r="94" spans="1:26" ht="29.1" customHeight="1" x14ac:dyDescent="0.25">
      <c r="A94" s="257">
        <f t="shared" si="9"/>
        <v>10</v>
      </c>
      <c r="B94" s="376" t="s">
        <v>190</v>
      </c>
      <c r="C94" s="377"/>
      <c r="D94" s="373" t="s">
        <v>227</v>
      </c>
      <c r="E94" s="374"/>
      <c r="F94" s="375"/>
      <c r="G94" s="298"/>
      <c r="H94" s="281"/>
      <c r="I94" s="282"/>
      <c r="J94" s="282"/>
      <c r="K94" s="282"/>
      <c r="L94" s="282"/>
      <c r="M94" s="282"/>
      <c r="N94" s="282"/>
      <c r="O94" s="282"/>
      <c r="P94" s="282"/>
      <c r="Q94" s="282"/>
      <c r="R94" s="282"/>
      <c r="S94" s="282"/>
      <c r="T94" s="282"/>
      <c r="U94" s="282"/>
      <c r="V94" s="283"/>
      <c r="W94" s="263">
        <f t="shared" si="8"/>
        <v>0</v>
      </c>
    </row>
    <row r="95" spans="1:26" ht="29.1" customHeight="1" x14ac:dyDescent="0.25">
      <c r="A95" s="257">
        <f t="shared" si="9"/>
        <v>11</v>
      </c>
      <c r="B95" s="376" t="s">
        <v>104</v>
      </c>
      <c r="C95" s="377"/>
      <c r="D95" s="373" t="s">
        <v>227</v>
      </c>
      <c r="E95" s="374"/>
      <c r="F95" s="375"/>
      <c r="G95" s="298"/>
      <c r="H95" s="281"/>
      <c r="I95" s="282"/>
      <c r="J95" s="282"/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3"/>
      <c r="W95" s="263">
        <f t="shared" si="8"/>
        <v>0</v>
      </c>
    </row>
    <row r="96" spans="1:26" ht="29.1" customHeight="1" x14ac:dyDescent="0.25">
      <c r="A96" s="257">
        <f t="shared" si="9"/>
        <v>12</v>
      </c>
      <c r="B96" s="376" t="s">
        <v>116</v>
      </c>
      <c r="C96" s="377"/>
      <c r="D96" s="373" t="s">
        <v>226</v>
      </c>
      <c r="E96" s="374"/>
      <c r="F96" s="375"/>
      <c r="G96" s="298"/>
      <c r="H96" s="281"/>
      <c r="I96" s="282"/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2"/>
      <c r="V96" s="283"/>
      <c r="W96" s="263">
        <f t="shared" si="8"/>
        <v>0</v>
      </c>
    </row>
    <row r="97" spans="1:51" ht="29.1" customHeight="1" x14ac:dyDescent="0.25">
      <c r="A97" s="257">
        <f t="shared" si="9"/>
        <v>13</v>
      </c>
      <c r="B97" s="376" t="s">
        <v>105</v>
      </c>
      <c r="C97" s="377"/>
      <c r="D97" s="373" t="s">
        <v>228</v>
      </c>
      <c r="E97" s="374"/>
      <c r="F97" s="375"/>
      <c r="G97" s="298"/>
      <c r="H97" s="281"/>
      <c r="I97" s="282"/>
      <c r="J97" s="282"/>
      <c r="K97" s="282"/>
      <c r="L97" s="282"/>
      <c r="M97" s="282"/>
      <c r="N97" s="282"/>
      <c r="O97" s="282"/>
      <c r="P97" s="282"/>
      <c r="Q97" s="282"/>
      <c r="R97" s="282"/>
      <c r="S97" s="282"/>
      <c r="T97" s="282"/>
      <c r="U97" s="282"/>
      <c r="V97" s="283"/>
      <c r="W97" s="263">
        <f t="shared" si="8"/>
        <v>0</v>
      </c>
    </row>
    <row r="98" spans="1:51" ht="29.1" customHeight="1" x14ac:dyDescent="0.25">
      <c r="A98" s="257">
        <f t="shared" si="9"/>
        <v>14</v>
      </c>
      <c r="B98" s="376" t="s">
        <v>106</v>
      </c>
      <c r="C98" s="377"/>
      <c r="D98" s="373" t="s">
        <v>229</v>
      </c>
      <c r="E98" s="374"/>
      <c r="F98" s="375"/>
      <c r="G98" s="298"/>
      <c r="H98" s="281"/>
      <c r="I98" s="282"/>
      <c r="J98" s="282"/>
      <c r="K98" s="282"/>
      <c r="L98" s="282"/>
      <c r="M98" s="282"/>
      <c r="N98" s="282"/>
      <c r="O98" s="282"/>
      <c r="P98" s="282"/>
      <c r="Q98" s="282"/>
      <c r="R98" s="282"/>
      <c r="S98" s="282"/>
      <c r="T98" s="282"/>
      <c r="U98" s="282"/>
      <c r="V98" s="283"/>
      <c r="W98" s="263">
        <f t="shared" si="8"/>
        <v>0</v>
      </c>
    </row>
    <row r="99" spans="1:51" ht="29.1" customHeight="1" x14ac:dyDescent="0.25">
      <c r="A99" s="257">
        <f t="shared" si="9"/>
        <v>15</v>
      </c>
      <c r="B99" s="376" t="s">
        <v>107</v>
      </c>
      <c r="C99" s="377"/>
      <c r="D99" s="373" t="s">
        <v>227</v>
      </c>
      <c r="E99" s="374"/>
      <c r="F99" s="375"/>
      <c r="G99" s="298"/>
      <c r="H99" s="281"/>
      <c r="I99" s="282"/>
      <c r="J99" s="282"/>
      <c r="K99" s="282"/>
      <c r="L99" s="282"/>
      <c r="M99" s="282"/>
      <c r="N99" s="282"/>
      <c r="O99" s="282"/>
      <c r="P99" s="282"/>
      <c r="Q99" s="282"/>
      <c r="R99" s="282"/>
      <c r="S99" s="282"/>
      <c r="T99" s="282"/>
      <c r="U99" s="282"/>
      <c r="V99" s="283"/>
      <c r="W99" s="263">
        <f t="shared" si="8"/>
        <v>0</v>
      </c>
    </row>
    <row r="100" spans="1:51" ht="29.1" customHeight="1" x14ac:dyDescent="0.25">
      <c r="A100" s="257">
        <f t="shared" si="9"/>
        <v>16</v>
      </c>
      <c r="B100" s="376" t="s">
        <v>108</v>
      </c>
      <c r="C100" s="377"/>
      <c r="D100" s="373" t="s">
        <v>226</v>
      </c>
      <c r="E100" s="374"/>
      <c r="F100" s="375"/>
      <c r="G100" s="298"/>
      <c r="H100" s="281"/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282"/>
      <c r="T100" s="282"/>
      <c r="U100" s="282"/>
      <c r="V100" s="283"/>
      <c r="W100" s="263">
        <f t="shared" si="8"/>
        <v>0</v>
      </c>
    </row>
    <row r="101" spans="1:51" ht="29.1" customHeight="1" x14ac:dyDescent="0.25">
      <c r="A101" s="257">
        <f t="shared" si="9"/>
        <v>17</v>
      </c>
      <c r="B101" s="376" t="s">
        <v>109</v>
      </c>
      <c r="C101" s="377"/>
      <c r="D101" s="373" t="s">
        <v>226</v>
      </c>
      <c r="E101" s="374"/>
      <c r="F101" s="375"/>
      <c r="G101" s="298"/>
      <c r="H101" s="281"/>
      <c r="I101" s="282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3"/>
      <c r="W101" s="263">
        <f t="shared" si="8"/>
        <v>0</v>
      </c>
    </row>
    <row r="102" spans="1:51" ht="29.1" customHeight="1" x14ac:dyDescent="0.25">
      <c r="A102" s="257">
        <f t="shared" si="9"/>
        <v>18</v>
      </c>
      <c r="B102" s="376" t="s">
        <v>110</v>
      </c>
      <c r="C102" s="377"/>
      <c r="D102" s="373" t="s">
        <v>226</v>
      </c>
      <c r="E102" s="374"/>
      <c r="F102" s="375"/>
      <c r="G102" s="298"/>
      <c r="H102" s="281"/>
      <c r="I102" s="282"/>
      <c r="J102" s="282"/>
      <c r="K102" s="282"/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3"/>
      <c r="W102" s="263">
        <f t="shared" si="8"/>
        <v>0</v>
      </c>
    </row>
    <row r="103" spans="1:51" ht="39.950000000000003" customHeight="1" x14ac:dyDescent="0.25">
      <c r="A103" s="257">
        <f t="shared" si="9"/>
        <v>19</v>
      </c>
      <c r="B103" s="376" t="s">
        <v>111</v>
      </c>
      <c r="C103" s="377"/>
      <c r="D103" s="373" t="s">
        <v>230</v>
      </c>
      <c r="E103" s="374"/>
      <c r="F103" s="375"/>
      <c r="G103" s="298"/>
      <c r="H103" s="281"/>
      <c r="I103" s="282"/>
      <c r="J103" s="282"/>
      <c r="K103" s="282"/>
      <c r="L103" s="282"/>
      <c r="M103" s="282"/>
      <c r="N103" s="282"/>
      <c r="O103" s="282"/>
      <c r="P103" s="282"/>
      <c r="Q103" s="282"/>
      <c r="R103" s="282"/>
      <c r="S103" s="282"/>
      <c r="T103" s="282"/>
      <c r="U103" s="282"/>
      <c r="V103" s="283"/>
      <c r="W103" s="263">
        <f t="shared" si="8"/>
        <v>0</v>
      </c>
    </row>
    <row r="104" spans="1:51" ht="29.1" customHeight="1" x14ac:dyDescent="0.25">
      <c r="A104" s="257">
        <f t="shared" si="9"/>
        <v>20</v>
      </c>
      <c r="B104" s="376" t="s">
        <v>112</v>
      </c>
      <c r="C104" s="377"/>
      <c r="D104" s="373" t="s">
        <v>231</v>
      </c>
      <c r="E104" s="374"/>
      <c r="F104" s="375"/>
      <c r="G104" s="298"/>
      <c r="H104" s="281"/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2"/>
      <c r="U104" s="282"/>
      <c r="V104" s="283"/>
      <c r="W104" s="263">
        <f t="shared" si="8"/>
        <v>0</v>
      </c>
    </row>
    <row r="105" spans="1:51" ht="29.1" customHeight="1" x14ac:dyDescent="0.25">
      <c r="A105" s="257">
        <f t="shared" si="9"/>
        <v>21</v>
      </c>
      <c r="B105" s="376" t="s">
        <v>113</v>
      </c>
      <c r="C105" s="377"/>
      <c r="D105" s="373" t="s">
        <v>231</v>
      </c>
      <c r="E105" s="374"/>
      <c r="F105" s="375"/>
      <c r="G105" s="298"/>
      <c r="H105" s="281"/>
      <c r="I105" s="282"/>
      <c r="J105" s="282"/>
      <c r="K105" s="282"/>
      <c r="L105" s="282"/>
      <c r="M105" s="282"/>
      <c r="N105" s="282"/>
      <c r="O105" s="282"/>
      <c r="P105" s="282"/>
      <c r="Q105" s="282"/>
      <c r="R105" s="282"/>
      <c r="S105" s="282"/>
      <c r="T105" s="282"/>
      <c r="U105" s="282"/>
      <c r="V105" s="283"/>
      <c r="W105" s="263">
        <f t="shared" si="8"/>
        <v>0</v>
      </c>
    </row>
    <row r="106" spans="1:51" ht="29.1" customHeight="1" x14ac:dyDescent="0.25">
      <c r="A106" s="257">
        <f t="shared" si="9"/>
        <v>22</v>
      </c>
      <c r="B106" s="376" t="s">
        <v>114</v>
      </c>
      <c r="C106" s="377"/>
      <c r="D106" s="373" t="s">
        <v>226</v>
      </c>
      <c r="E106" s="374"/>
      <c r="F106" s="375"/>
      <c r="G106" s="298"/>
      <c r="H106" s="281"/>
      <c r="I106" s="282"/>
      <c r="J106" s="282"/>
      <c r="K106" s="282"/>
      <c r="L106" s="282"/>
      <c r="M106" s="282"/>
      <c r="N106" s="282"/>
      <c r="O106" s="282"/>
      <c r="P106" s="282"/>
      <c r="Q106" s="282"/>
      <c r="R106" s="282"/>
      <c r="S106" s="282"/>
      <c r="T106" s="282"/>
      <c r="U106" s="282"/>
      <c r="V106" s="283"/>
      <c r="W106" s="263">
        <f t="shared" si="8"/>
        <v>0</v>
      </c>
    </row>
    <row r="107" spans="1:51" ht="29.1" customHeight="1" thickBot="1" x14ac:dyDescent="0.3">
      <c r="A107" s="258">
        <f t="shared" si="9"/>
        <v>23</v>
      </c>
      <c r="B107" s="388" t="s">
        <v>115</v>
      </c>
      <c r="C107" s="389"/>
      <c r="D107" s="391" t="s">
        <v>231</v>
      </c>
      <c r="E107" s="392"/>
      <c r="F107" s="393"/>
      <c r="G107" s="299"/>
      <c r="H107" s="285"/>
      <c r="I107" s="286"/>
      <c r="J107" s="286"/>
      <c r="K107" s="286"/>
      <c r="L107" s="286"/>
      <c r="M107" s="286"/>
      <c r="N107" s="286"/>
      <c r="O107" s="286"/>
      <c r="P107" s="286"/>
      <c r="Q107" s="286"/>
      <c r="R107" s="286"/>
      <c r="S107" s="286"/>
      <c r="T107" s="286"/>
      <c r="U107" s="286"/>
      <c r="V107" s="287"/>
      <c r="W107" s="264">
        <f t="shared" si="8"/>
        <v>0</v>
      </c>
    </row>
    <row r="108" spans="1:51" s="2" customFormat="1" x14ac:dyDescent="0.25">
      <c r="A108" s="251"/>
      <c r="B108" s="88"/>
      <c r="C108" s="88"/>
      <c r="D108" s="251"/>
      <c r="E108" s="251"/>
      <c r="F108" s="251"/>
      <c r="G108" s="251"/>
      <c r="H108" s="251"/>
      <c r="I108" s="251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  <c r="U108" s="251"/>
      <c r="V108" s="251"/>
      <c r="W108" s="268"/>
      <c r="X108" s="88"/>
      <c r="Y108" s="88"/>
      <c r="Z108" s="88"/>
      <c r="AA108" s="88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</row>
    <row r="109" spans="1:51" ht="21" customHeight="1" x14ac:dyDescent="0.25">
      <c r="A109" s="390" t="s">
        <v>281</v>
      </c>
      <c r="B109" s="390"/>
      <c r="C109" s="390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80"/>
      <c r="Y109" s="80"/>
      <c r="Z109" s="80"/>
    </row>
    <row r="110" spans="1:51" ht="21" customHeight="1" x14ac:dyDescent="0.25">
      <c r="A110" s="390" t="s">
        <v>282</v>
      </c>
      <c r="B110" s="390"/>
      <c r="C110" s="390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80"/>
      <c r="Y110" s="80"/>
      <c r="Z110" s="80"/>
    </row>
    <row r="111" spans="1:51" ht="21.75" thickBot="1" x14ac:dyDescent="0.3">
      <c r="B111" s="94"/>
      <c r="C111" s="91"/>
      <c r="D111" s="312"/>
      <c r="E111" s="312"/>
      <c r="F111" s="312"/>
      <c r="G111" s="288"/>
      <c r="X111" s="80"/>
      <c r="Y111" s="80"/>
      <c r="Z111" s="80"/>
    </row>
    <row r="112" spans="1:51" ht="23.25" customHeight="1" thickBot="1" x14ac:dyDescent="0.3">
      <c r="A112" s="360" t="str">
        <f>'PARÃMETROS - NÃO MEXER !'!B7</f>
        <v>Grupo 4 - Atividades de Gestão e Representação</v>
      </c>
      <c r="B112" s="361"/>
      <c r="C112" s="361"/>
      <c r="D112" s="361"/>
      <c r="E112" s="361"/>
      <c r="F112" s="361"/>
      <c r="G112" s="361"/>
      <c r="H112" s="361"/>
      <c r="I112" s="361"/>
      <c r="J112" s="361"/>
      <c r="K112" s="361"/>
      <c r="L112" s="361"/>
      <c r="M112" s="361"/>
      <c r="N112" s="361"/>
      <c r="O112" s="361"/>
      <c r="P112" s="361"/>
      <c r="Q112" s="361"/>
      <c r="R112" s="361"/>
      <c r="S112" s="361"/>
      <c r="T112" s="361"/>
      <c r="U112" s="361"/>
      <c r="V112" s="361"/>
      <c r="W112" s="362"/>
      <c r="X112" s="80"/>
      <c r="Y112" s="80"/>
      <c r="Z112" s="80"/>
    </row>
    <row r="113" spans="1:51" ht="15" customHeight="1" thickBot="1" x14ac:dyDescent="0.3">
      <c r="A113" s="381" t="s">
        <v>31</v>
      </c>
      <c r="B113" s="382"/>
      <c r="C113" s="382"/>
      <c r="D113" s="382"/>
      <c r="E113" s="382"/>
      <c r="F113" s="382"/>
      <c r="G113" s="248">
        <f>C3</f>
        <v>0</v>
      </c>
      <c r="H113" s="248">
        <f>G113-1</f>
        <v>-1</v>
      </c>
      <c r="I113" s="248">
        <f t="shared" ref="I113:V113" si="10">H113-1</f>
        <v>-2</v>
      </c>
      <c r="J113" s="248">
        <f t="shared" si="10"/>
        <v>-3</v>
      </c>
      <c r="K113" s="248">
        <f t="shared" si="10"/>
        <v>-4</v>
      </c>
      <c r="L113" s="248">
        <f t="shared" si="10"/>
        <v>-5</v>
      </c>
      <c r="M113" s="248">
        <f t="shared" si="10"/>
        <v>-6</v>
      </c>
      <c r="N113" s="248">
        <f t="shared" si="10"/>
        <v>-7</v>
      </c>
      <c r="O113" s="248">
        <f t="shared" si="10"/>
        <v>-8</v>
      </c>
      <c r="P113" s="248">
        <f t="shared" si="10"/>
        <v>-9</v>
      </c>
      <c r="Q113" s="248">
        <f t="shared" si="10"/>
        <v>-10</v>
      </c>
      <c r="R113" s="248">
        <f t="shared" si="10"/>
        <v>-11</v>
      </c>
      <c r="S113" s="248">
        <f t="shared" si="10"/>
        <v>-12</v>
      </c>
      <c r="T113" s="248">
        <f t="shared" si="10"/>
        <v>-13</v>
      </c>
      <c r="U113" s="248">
        <f t="shared" si="10"/>
        <v>-14</v>
      </c>
      <c r="V113" s="248">
        <f t="shared" si="10"/>
        <v>-15</v>
      </c>
      <c r="W113" s="366" t="s">
        <v>259</v>
      </c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</row>
    <row r="114" spans="1:51" s="1" customFormat="1" ht="15.75" thickBot="1" x14ac:dyDescent="0.3">
      <c r="A114" s="378" t="s">
        <v>283</v>
      </c>
      <c r="B114" s="379"/>
      <c r="C114" s="380"/>
      <c r="D114" s="370" t="s">
        <v>280</v>
      </c>
      <c r="E114" s="371"/>
      <c r="F114" s="372"/>
      <c r="G114" s="300" t="s">
        <v>30</v>
      </c>
      <c r="H114" s="248" t="s">
        <v>30</v>
      </c>
      <c r="I114" s="274" t="s">
        <v>30</v>
      </c>
      <c r="J114" s="274" t="s">
        <v>30</v>
      </c>
      <c r="K114" s="274" t="s">
        <v>30</v>
      </c>
      <c r="L114" s="274" t="s">
        <v>30</v>
      </c>
      <c r="M114" s="274" t="s">
        <v>30</v>
      </c>
      <c r="N114" s="274" t="s">
        <v>30</v>
      </c>
      <c r="O114" s="274" t="s">
        <v>30</v>
      </c>
      <c r="P114" s="274" t="s">
        <v>30</v>
      </c>
      <c r="Q114" s="274" t="s">
        <v>30</v>
      </c>
      <c r="R114" s="274" t="s">
        <v>30</v>
      </c>
      <c r="S114" s="274" t="s">
        <v>30</v>
      </c>
      <c r="T114" s="274" t="s">
        <v>30</v>
      </c>
      <c r="U114" s="274" t="s">
        <v>30</v>
      </c>
      <c r="V114" s="275" t="s">
        <v>30</v>
      </c>
      <c r="W114" s="358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</row>
    <row r="115" spans="1:51" x14ac:dyDescent="0.25">
      <c r="A115" s="259">
        <v>1</v>
      </c>
      <c r="B115" s="383" t="s">
        <v>117</v>
      </c>
      <c r="C115" s="384"/>
      <c r="D115" s="385" t="s">
        <v>232</v>
      </c>
      <c r="E115" s="386"/>
      <c r="F115" s="387"/>
      <c r="G115" s="294"/>
      <c r="H115" s="295"/>
      <c r="I115" s="296"/>
      <c r="J115" s="296"/>
      <c r="K115" s="296"/>
      <c r="L115" s="296"/>
      <c r="M115" s="296"/>
      <c r="N115" s="296"/>
      <c r="O115" s="296"/>
      <c r="P115" s="296"/>
      <c r="Q115" s="296"/>
      <c r="R115" s="296"/>
      <c r="S115" s="296"/>
      <c r="T115" s="296"/>
      <c r="U115" s="296"/>
      <c r="V115" s="297"/>
      <c r="W115" s="263">
        <f t="shared" ref="W115:W135" si="11">SUM(G115:V115)</f>
        <v>0</v>
      </c>
    </row>
    <row r="116" spans="1:51" x14ac:dyDescent="0.25">
      <c r="A116" s="257">
        <f>A115+1</f>
        <v>2</v>
      </c>
      <c r="B116" s="376" t="s">
        <v>118</v>
      </c>
      <c r="C116" s="377"/>
      <c r="D116" s="373" t="s">
        <v>232</v>
      </c>
      <c r="E116" s="374"/>
      <c r="F116" s="375"/>
      <c r="G116" s="298"/>
      <c r="H116" s="281"/>
      <c r="I116" s="282"/>
      <c r="J116" s="282"/>
      <c r="K116" s="282"/>
      <c r="L116" s="282"/>
      <c r="M116" s="282"/>
      <c r="N116" s="282"/>
      <c r="O116" s="282"/>
      <c r="P116" s="282"/>
      <c r="Q116" s="282"/>
      <c r="R116" s="282"/>
      <c r="S116" s="282"/>
      <c r="T116" s="282"/>
      <c r="U116" s="282"/>
      <c r="V116" s="283"/>
      <c r="W116" s="263">
        <f t="shared" si="11"/>
        <v>0</v>
      </c>
    </row>
    <row r="117" spans="1:51" x14ac:dyDescent="0.25">
      <c r="A117" s="257">
        <f t="shared" ref="A117:A135" si="12">A116+1</f>
        <v>3</v>
      </c>
      <c r="B117" s="376" t="s">
        <v>119</v>
      </c>
      <c r="C117" s="377"/>
      <c r="D117" s="373" t="s">
        <v>232</v>
      </c>
      <c r="E117" s="374"/>
      <c r="F117" s="375"/>
      <c r="G117" s="298"/>
      <c r="H117" s="281"/>
      <c r="I117" s="282"/>
      <c r="J117" s="282"/>
      <c r="K117" s="282"/>
      <c r="L117" s="282"/>
      <c r="M117" s="282"/>
      <c r="N117" s="282"/>
      <c r="O117" s="282"/>
      <c r="P117" s="282"/>
      <c r="Q117" s="282"/>
      <c r="R117" s="282"/>
      <c r="S117" s="282"/>
      <c r="T117" s="282"/>
      <c r="U117" s="282"/>
      <c r="V117" s="283"/>
      <c r="W117" s="263">
        <f t="shared" si="11"/>
        <v>0</v>
      </c>
    </row>
    <row r="118" spans="1:51" x14ac:dyDescent="0.25">
      <c r="A118" s="257">
        <f t="shared" si="12"/>
        <v>4</v>
      </c>
      <c r="B118" s="376" t="s">
        <v>120</v>
      </c>
      <c r="C118" s="377"/>
      <c r="D118" s="373" t="s">
        <v>232</v>
      </c>
      <c r="E118" s="374"/>
      <c r="F118" s="375"/>
      <c r="G118" s="298"/>
      <c r="H118" s="281"/>
      <c r="I118" s="282"/>
      <c r="J118" s="282"/>
      <c r="K118" s="282"/>
      <c r="L118" s="282"/>
      <c r="M118" s="282"/>
      <c r="N118" s="282"/>
      <c r="O118" s="282"/>
      <c r="P118" s="282"/>
      <c r="Q118" s="282"/>
      <c r="R118" s="282"/>
      <c r="S118" s="282"/>
      <c r="T118" s="282"/>
      <c r="U118" s="282"/>
      <c r="V118" s="283"/>
      <c r="W118" s="263">
        <f t="shared" si="11"/>
        <v>0</v>
      </c>
    </row>
    <row r="119" spans="1:51" x14ac:dyDescent="0.25">
      <c r="A119" s="257">
        <f t="shared" si="12"/>
        <v>5</v>
      </c>
      <c r="B119" s="376" t="s">
        <v>121</v>
      </c>
      <c r="C119" s="377"/>
      <c r="D119" s="373" t="s">
        <v>232</v>
      </c>
      <c r="E119" s="374"/>
      <c r="F119" s="375"/>
      <c r="G119" s="298"/>
      <c r="H119" s="281"/>
      <c r="I119" s="282"/>
      <c r="J119" s="282"/>
      <c r="K119" s="282"/>
      <c r="L119" s="282"/>
      <c r="M119" s="282"/>
      <c r="N119" s="282"/>
      <c r="O119" s="282"/>
      <c r="P119" s="282"/>
      <c r="Q119" s="282"/>
      <c r="R119" s="282"/>
      <c r="S119" s="282"/>
      <c r="T119" s="282"/>
      <c r="U119" s="282"/>
      <c r="V119" s="283"/>
      <c r="W119" s="263">
        <f t="shared" si="11"/>
        <v>0</v>
      </c>
    </row>
    <row r="120" spans="1:51" x14ac:dyDescent="0.25">
      <c r="A120" s="257">
        <f t="shared" si="12"/>
        <v>6</v>
      </c>
      <c r="B120" s="376" t="s">
        <v>122</v>
      </c>
      <c r="C120" s="377"/>
      <c r="D120" s="373" t="s">
        <v>232</v>
      </c>
      <c r="E120" s="374"/>
      <c r="F120" s="375"/>
      <c r="G120" s="298"/>
      <c r="H120" s="281"/>
      <c r="I120" s="282"/>
      <c r="J120" s="282"/>
      <c r="K120" s="282"/>
      <c r="L120" s="282"/>
      <c r="M120" s="282"/>
      <c r="N120" s="282"/>
      <c r="O120" s="282"/>
      <c r="P120" s="282"/>
      <c r="Q120" s="282"/>
      <c r="R120" s="282"/>
      <c r="S120" s="282"/>
      <c r="T120" s="282"/>
      <c r="U120" s="282"/>
      <c r="V120" s="283"/>
      <c r="W120" s="263">
        <f t="shared" si="11"/>
        <v>0</v>
      </c>
    </row>
    <row r="121" spans="1:51" x14ac:dyDescent="0.25">
      <c r="A121" s="257">
        <f t="shared" si="12"/>
        <v>7</v>
      </c>
      <c r="B121" s="376" t="s">
        <v>123</v>
      </c>
      <c r="C121" s="377"/>
      <c r="D121" s="373" t="s">
        <v>232</v>
      </c>
      <c r="E121" s="374"/>
      <c r="F121" s="375"/>
      <c r="G121" s="298"/>
      <c r="H121" s="281"/>
      <c r="I121" s="282"/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3"/>
      <c r="W121" s="263">
        <f t="shared" si="11"/>
        <v>0</v>
      </c>
    </row>
    <row r="122" spans="1:51" ht="38.25" customHeight="1" x14ac:dyDescent="0.25">
      <c r="A122" s="257">
        <f t="shared" si="12"/>
        <v>8</v>
      </c>
      <c r="B122" s="368" t="s">
        <v>274</v>
      </c>
      <c r="C122" s="369"/>
      <c r="D122" s="373" t="s">
        <v>232</v>
      </c>
      <c r="E122" s="374"/>
      <c r="F122" s="375"/>
      <c r="G122" s="298"/>
      <c r="H122" s="281"/>
      <c r="I122" s="282"/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3"/>
      <c r="W122" s="263">
        <f t="shared" si="11"/>
        <v>0</v>
      </c>
    </row>
    <row r="123" spans="1:51" x14ac:dyDescent="0.25">
      <c r="A123" s="257">
        <f t="shared" si="12"/>
        <v>9</v>
      </c>
      <c r="B123" s="368" t="s">
        <v>125</v>
      </c>
      <c r="C123" s="369"/>
      <c r="D123" s="373" t="s">
        <v>232</v>
      </c>
      <c r="E123" s="374"/>
      <c r="F123" s="375"/>
      <c r="G123" s="298"/>
      <c r="H123" s="281"/>
      <c r="I123" s="282"/>
      <c r="J123" s="282"/>
      <c r="K123" s="282"/>
      <c r="L123" s="282"/>
      <c r="M123" s="282"/>
      <c r="N123" s="282"/>
      <c r="O123" s="282"/>
      <c r="P123" s="282"/>
      <c r="Q123" s="282"/>
      <c r="R123" s="282"/>
      <c r="S123" s="282"/>
      <c r="T123" s="282"/>
      <c r="U123" s="282"/>
      <c r="V123" s="283"/>
      <c r="W123" s="263">
        <f t="shared" si="11"/>
        <v>0</v>
      </c>
    </row>
    <row r="124" spans="1:51" x14ac:dyDescent="0.25">
      <c r="A124" s="257">
        <f t="shared" si="12"/>
        <v>10</v>
      </c>
      <c r="B124" s="368" t="s">
        <v>126</v>
      </c>
      <c r="C124" s="369"/>
      <c r="D124" s="373" t="s">
        <v>232</v>
      </c>
      <c r="E124" s="374"/>
      <c r="F124" s="375"/>
      <c r="G124" s="298"/>
      <c r="H124" s="281"/>
      <c r="I124" s="282"/>
      <c r="J124" s="282"/>
      <c r="K124" s="282"/>
      <c r="L124" s="282"/>
      <c r="M124" s="282"/>
      <c r="N124" s="282"/>
      <c r="O124" s="282"/>
      <c r="P124" s="282"/>
      <c r="Q124" s="282"/>
      <c r="R124" s="282"/>
      <c r="S124" s="282"/>
      <c r="T124" s="282"/>
      <c r="U124" s="282"/>
      <c r="V124" s="283"/>
      <c r="W124" s="263">
        <f t="shared" si="11"/>
        <v>0</v>
      </c>
    </row>
    <row r="125" spans="1:51" ht="25.5" customHeight="1" x14ac:dyDescent="0.25">
      <c r="A125" s="257">
        <f t="shared" si="12"/>
        <v>11</v>
      </c>
      <c r="B125" s="368" t="s">
        <v>275</v>
      </c>
      <c r="C125" s="369"/>
      <c r="D125" s="373" t="s">
        <v>232</v>
      </c>
      <c r="E125" s="374"/>
      <c r="F125" s="375"/>
      <c r="G125" s="298"/>
      <c r="H125" s="281"/>
      <c r="I125" s="282"/>
      <c r="J125" s="282"/>
      <c r="K125" s="282"/>
      <c r="L125" s="282"/>
      <c r="M125" s="282"/>
      <c r="N125" s="282"/>
      <c r="O125" s="282"/>
      <c r="P125" s="282"/>
      <c r="Q125" s="282"/>
      <c r="R125" s="282"/>
      <c r="S125" s="282"/>
      <c r="T125" s="282"/>
      <c r="U125" s="282"/>
      <c r="V125" s="283"/>
      <c r="W125" s="263">
        <f t="shared" si="11"/>
        <v>0</v>
      </c>
    </row>
    <row r="126" spans="1:51" x14ac:dyDescent="0.25">
      <c r="A126" s="257">
        <f t="shared" si="12"/>
        <v>12</v>
      </c>
      <c r="B126" s="368" t="s">
        <v>276</v>
      </c>
      <c r="C126" s="369"/>
      <c r="D126" s="373" t="s">
        <v>232</v>
      </c>
      <c r="E126" s="374"/>
      <c r="F126" s="375"/>
      <c r="G126" s="298"/>
      <c r="H126" s="281"/>
      <c r="I126" s="282"/>
      <c r="J126" s="282"/>
      <c r="K126" s="282"/>
      <c r="L126" s="282"/>
      <c r="M126" s="282"/>
      <c r="N126" s="282"/>
      <c r="O126" s="282"/>
      <c r="P126" s="282"/>
      <c r="Q126" s="282"/>
      <c r="R126" s="282"/>
      <c r="S126" s="282"/>
      <c r="T126" s="282"/>
      <c r="U126" s="282"/>
      <c r="V126" s="283"/>
      <c r="W126" s="263">
        <f t="shared" si="11"/>
        <v>0</v>
      </c>
    </row>
    <row r="127" spans="1:51" x14ac:dyDescent="0.25">
      <c r="A127" s="257">
        <f t="shared" si="12"/>
        <v>13</v>
      </c>
      <c r="B127" s="368" t="s">
        <v>129</v>
      </c>
      <c r="C127" s="369"/>
      <c r="D127" s="373" t="s">
        <v>232</v>
      </c>
      <c r="E127" s="374"/>
      <c r="F127" s="375"/>
      <c r="G127" s="298"/>
      <c r="H127" s="281"/>
      <c r="I127" s="282"/>
      <c r="J127" s="282"/>
      <c r="K127" s="282"/>
      <c r="L127" s="282"/>
      <c r="M127" s="282"/>
      <c r="N127" s="282"/>
      <c r="O127" s="282"/>
      <c r="P127" s="282"/>
      <c r="Q127" s="282"/>
      <c r="R127" s="282"/>
      <c r="S127" s="282"/>
      <c r="T127" s="282"/>
      <c r="U127" s="282"/>
      <c r="V127" s="283"/>
      <c r="W127" s="263">
        <f t="shared" si="11"/>
        <v>0</v>
      </c>
    </row>
    <row r="128" spans="1:51" x14ac:dyDescent="0.25">
      <c r="A128" s="257">
        <f t="shared" si="12"/>
        <v>14</v>
      </c>
      <c r="B128" s="368" t="s">
        <v>130</v>
      </c>
      <c r="C128" s="369"/>
      <c r="D128" s="373" t="s">
        <v>233</v>
      </c>
      <c r="E128" s="374"/>
      <c r="F128" s="375"/>
      <c r="G128" s="298"/>
      <c r="H128" s="281"/>
      <c r="I128" s="282"/>
      <c r="J128" s="282"/>
      <c r="K128" s="282"/>
      <c r="L128" s="282"/>
      <c r="M128" s="282"/>
      <c r="N128" s="282"/>
      <c r="O128" s="282"/>
      <c r="P128" s="282"/>
      <c r="Q128" s="282"/>
      <c r="R128" s="282"/>
      <c r="S128" s="282"/>
      <c r="T128" s="282"/>
      <c r="U128" s="282"/>
      <c r="V128" s="283"/>
      <c r="W128" s="263">
        <f t="shared" si="11"/>
        <v>0</v>
      </c>
    </row>
    <row r="129" spans="1:51" ht="29.25" customHeight="1" x14ac:dyDescent="0.25">
      <c r="A129" s="257">
        <f t="shared" si="12"/>
        <v>15</v>
      </c>
      <c r="B129" s="368" t="s">
        <v>131</v>
      </c>
      <c r="C129" s="369"/>
      <c r="D129" s="373" t="s">
        <v>232</v>
      </c>
      <c r="E129" s="374"/>
      <c r="F129" s="375"/>
      <c r="G129" s="298"/>
      <c r="H129" s="281"/>
      <c r="I129" s="282"/>
      <c r="J129" s="282"/>
      <c r="K129" s="282"/>
      <c r="L129" s="282"/>
      <c r="M129" s="282"/>
      <c r="N129" s="282"/>
      <c r="O129" s="282"/>
      <c r="P129" s="282"/>
      <c r="Q129" s="282"/>
      <c r="R129" s="282"/>
      <c r="S129" s="282"/>
      <c r="T129" s="282"/>
      <c r="U129" s="282"/>
      <c r="V129" s="283"/>
      <c r="W129" s="263">
        <f t="shared" si="11"/>
        <v>0</v>
      </c>
    </row>
    <row r="130" spans="1:51" ht="28.5" customHeight="1" x14ac:dyDescent="0.25">
      <c r="A130" s="257">
        <f t="shared" si="12"/>
        <v>16</v>
      </c>
      <c r="B130" s="368" t="s">
        <v>132</v>
      </c>
      <c r="C130" s="369"/>
      <c r="D130" s="373" t="s">
        <v>232</v>
      </c>
      <c r="E130" s="374"/>
      <c r="F130" s="375"/>
      <c r="G130" s="298"/>
      <c r="H130" s="281"/>
      <c r="I130" s="282"/>
      <c r="J130" s="282"/>
      <c r="K130" s="282"/>
      <c r="L130" s="282"/>
      <c r="M130" s="282"/>
      <c r="N130" s="282"/>
      <c r="O130" s="282"/>
      <c r="P130" s="282"/>
      <c r="Q130" s="282"/>
      <c r="R130" s="282"/>
      <c r="S130" s="282"/>
      <c r="T130" s="282"/>
      <c r="U130" s="282"/>
      <c r="V130" s="283"/>
      <c r="W130" s="263">
        <f t="shared" si="11"/>
        <v>0</v>
      </c>
    </row>
    <row r="131" spans="1:51" ht="28.5" customHeight="1" x14ac:dyDescent="0.25">
      <c r="A131" s="257">
        <f t="shared" si="12"/>
        <v>17</v>
      </c>
      <c r="B131" s="368" t="s">
        <v>277</v>
      </c>
      <c r="C131" s="369"/>
      <c r="D131" s="373" t="s">
        <v>232</v>
      </c>
      <c r="E131" s="374"/>
      <c r="F131" s="375"/>
      <c r="G131" s="298"/>
      <c r="H131" s="281"/>
      <c r="I131" s="282"/>
      <c r="J131" s="282"/>
      <c r="K131" s="282"/>
      <c r="L131" s="282"/>
      <c r="M131" s="282"/>
      <c r="N131" s="282"/>
      <c r="O131" s="282"/>
      <c r="P131" s="282"/>
      <c r="Q131" s="282"/>
      <c r="R131" s="282"/>
      <c r="S131" s="282"/>
      <c r="T131" s="282"/>
      <c r="U131" s="282"/>
      <c r="V131" s="283"/>
      <c r="W131" s="263">
        <f t="shared" si="11"/>
        <v>0</v>
      </c>
    </row>
    <row r="132" spans="1:51" ht="38.25" customHeight="1" x14ac:dyDescent="0.25">
      <c r="A132" s="257">
        <f t="shared" si="12"/>
        <v>18</v>
      </c>
      <c r="B132" s="376" t="s">
        <v>134</v>
      </c>
      <c r="C132" s="377"/>
      <c r="D132" s="373" t="s">
        <v>232</v>
      </c>
      <c r="E132" s="374"/>
      <c r="F132" s="375"/>
      <c r="G132" s="298"/>
      <c r="H132" s="281"/>
      <c r="I132" s="282"/>
      <c r="J132" s="282"/>
      <c r="K132" s="282"/>
      <c r="L132" s="282"/>
      <c r="M132" s="282"/>
      <c r="N132" s="282"/>
      <c r="O132" s="282"/>
      <c r="P132" s="282"/>
      <c r="Q132" s="282"/>
      <c r="R132" s="282"/>
      <c r="S132" s="282"/>
      <c r="T132" s="282"/>
      <c r="U132" s="282"/>
      <c r="V132" s="283"/>
      <c r="W132" s="263">
        <f t="shared" si="11"/>
        <v>0</v>
      </c>
    </row>
    <row r="133" spans="1:51" ht="27" customHeight="1" x14ac:dyDescent="0.25">
      <c r="A133" s="257">
        <f t="shared" si="12"/>
        <v>19</v>
      </c>
      <c r="B133" s="376" t="s">
        <v>135</v>
      </c>
      <c r="C133" s="377"/>
      <c r="D133" s="373" t="s">
        <v>234</v>
      </c>
      <c r="E133" s="374"/>
      <c r="F133" s="375"/>
      <c r="G133" s="298"/>
      <c r="H133" s="281"/>
      <c r="I133" s="282"/>
      <c r="J133" s="282"/>
      <c r="K133" s="282"/>
      <c r="L133" s="282"/>
      <c r="M133" s="282"/>
      <c r="N133" s="282"/>
      <c r="O133" s="282"/>
      <c r="P133" s="282"/>
      <c r="Q133" s="282"/>
      <c r="R133" s="282"/>
      <c r="S133" s="282"/>
      <c r="T133" s="282"/>
      <c r="U133" s="282"/>
      <c r="V133" s="283"/>
      <c r="W133" s="263">
        <f t="shared" si="11"/>
        <v>0</v>
      </c>
    </row>
    <row r="134" spans="1:51" ht="38.25" customHeight="1" x14ac:dyDescent="0.25">
      <c r="A134" s="257">
        <f t="shared" si="12"/>
        <v>20</v>
      </c>
      <c r="B134" s="376" t="s">
        <v>136</v>
      </c>
      <c r="C134" s="377"/>
      <c r="D134" s="373" t="s">
        <v>226</v>
      </c>
      <c r="E134" s="374"/>
      <c r="F134" s="375"/>
      <c r="G134" s="298"/>
      <c r="H134" s="281"/>
      <c r="I134" s="282"/>
      <c r="J134" s="282"/>
      <c r="K134" s="282"/>
      <c r="L134" s="282"/>
      <c r="M134" s="282"/>
      <c r="N134" s="282"/>
      <c r="O134" s="282"/>
      <c r="P134" s="282"/>
      <c r="Q134" s="282"/>
      <c r="R134" s="282"/>
      <c r="S134" s="282"/>
      <c r="T134" s="282"/>
      <c r="U134" s="282"/>
      <c r="V134" s="283"/>
      <c r="W134" s="263">
        <f t="shared" si="11"/>
        <v>0</v>
      </c>
    </row>
    <row r="135" spans="1:51" ht="27" customHeight="1" thickBot="1" x14ac:dyDescent="0.3">
      <c r="A135" s="258">
        <f t="shared" si="12"/>
        <v>21</v>
      </c>
      <c r="B135" s="388" t="s">
        <v>137</v>
      </c>
      <c r="C135" s="389"/>
      <c r="D135" s="391" t="s">
        <v>223</v>
      </c>
      <c r="E135" s="392"/>
      <c r="F135" s="393"/>
      <c r="G135" s="299"/>
      <c r="H135" s="285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7"/>
      <c r="W135" s="264">
        <f t="shared" si="11"/>
        <v>0</v>
      </c>
    </row>
    <row r="136" spans="1:51" s="2" customFormat="1" x14ac:dyDescent="0.25">
      <c r="A136" s="251"/>
      <c r="B136" s="430"/>
      <c r="C136" s="430"/>
      <c r="D136" s="288"/>
      <c r="E136" s="288"/>
      <c r="F136" s="288"/>
      <c r="G136" s="288"/>
      <c r="H136" s="251"/>
      <c r="I136" s="251"/>
      <c r="J136" s="251"/>
      <c r="K136" s="251"/>
      <c r="L136" s="251"/>
      <c r="M136" s="251"/>
      <c r="N136" s="251"/>
      <c r="O136" s="251"/>
      <c r="P136" s="251"/>
      <c r="Q136" s="251"/>
      <c r="R136" s="251"/>
      <c r="S136" s="251"/>
      <c r="T136" s="251"/>
      <c r="U136" s="251"/>
      <c r="V136" s="251"/>
      <c r="W136" s="268"/>
      <c r="X136" s="86"/>
      <c r="Y136" s="86"/>
      <c r="Z136" s="86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</row>
    <row r="137" spans="1:51" x14ac:dyDescent="0.25">
      <c r="B137" s="89"/>
      <c r="C137" s="89"/>
      <c r="D137" s="301"/>
      <c r="E137" s="301"/>
      <c r="F137" s="301"/>
      <c r="G137" s="289"/>
    </row>
    <row r="138" spans="1:51" x14ac:dyDescent="0.25">
      <c r="B138" s="90"/>
      <c r="C138" s="90"/>
      <c r="D138" s="289"/>
      <c r="E138" s="289"/>
      <c r="F138" s="289"/>
      <c r="G138" s="289"/>
    </row>
    <row r="139" spans="1:51" ht="21" customHeight="1" x14ac:dyDescent="0.25">
      <c r="A139" s="390" t="s">
        <v>281</v>
      </c>
      <c r="B139" s="390"/>
      <c r="C139" s="390"/>
      <c r="D139" s="390"/>
      <c r="E139" s="390"/>
      <c r="F139" s="390"/>
      <c r="G139" s="390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  <c r="V139" s="390"/>
      <c r="W139" s="390"/>
      <c r="X139" s="80"/>
      <c r="Y139" s="80"/>
      <c r="Z139" s="80"/>
    </row>
    <row r="140" spans="1:51" ht="21" customHeight="1" x14ac:dyDescent="0.25">
      <c r="A140" s="390" t="s">
        <v>282</v>
      </c>
      <c r="B140" s="390"/>
      <c r="C140" s="390"/>
      <c r="D140" s="390"/>
      <c r="E140" s="390"/>
      <c r="F140" s="390"/>
      <c r="G140" s="390"/>
      <c r="H140" s="390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  <c r="V140" s="390"/>
      <c r="W140" s="390"/>
      <c r="X140" s="80"/>
      <c r="Y140" s="80"/>
      <c r="Z140" s="80"/>
    </row>
    <row r="141" spans="1:51" ht="21.75" thickBot="1" x14ac:dyDescent="0.3">
      <c r="B141" s="94"/>
      <c r="C141" s="91"/>
      <c r="D141" s="312"/>
      <c r="E141" s="312"/>
      <c r="F141" s="312"/>
      <c r="G141" s="301"/>
      <c r="X141" s="80"/>
      <c r="Y141" s="80"/>
      <c r="Z141" s="80"/>
    </row>
    <row r="142" spans="1:51" ht="23.25" customHeight="1" thickBot="1" x14ac:dyDescent="0.3">
      <c r="A142" s="360" t="str">
        <f>'PARÃMETROS - NÃO MEXER !'!B8</f>
        <v>Grupo 5 - Qualificação Acadêmico-Profissional e Outras Atividades</v>
      </c>
      <c r="B142" s="361"/>
      <c r="C142" s="361"/>
      <c r="D142" s="361"/>
      <c r="E142" s="361"/>
      <c r="F142" s="361"/>
      <c r="G142" s="361"/>
      <c r="H142" s="361"/>
      <c r="I142" s="361"/>
      <c r="J142" s="361"/>
      <c r="K142" s="361"/>
      <c r="L142" s="361"/>
      <c r="M142" s="361"/>
      <c r="N142" s="361"/>
      <c r="O142" s="361"/>
      <c r="P142" s="361"/>
      <c r="Q142" s="361"/>
      <c r="R142" s="361"/>
      <c r="S142" s="361"/>
      <c r="T142" s="361"/>
      <c r="U142" s="361"/>
      <c r="V142" s="361"/>
      <c r="W142" s="362"/>
      <c r="X142" s="80"/>
      <c r="Y142" s="80"/>
      <c r="Z142" s="80"/>
    </row>
    <row r="143" spans="1:51" ht="15" customHeight="1" thickBot="1" x14ac:dyDescent="0.3">
      <c r="A143" s="363" t="s">
        <v>31</v>
      </c>
      <c r="B143" s="364"/>
      <c r="C143" s="364"/>
      <c r="D143" s="364"/>
      <c r="E143" s="364"/>
      <c r="F143" s="365"/>
      <c r="G143" s="249">
        <f>C3</f>
        <v>0</v>
      </c>
      <c r="H143" s="250">
        <f>G143-1</f>
        <v>-1</v>
      </c>
      <c r="I143" s="250">
        <f t="shared" ref="I143:V143" si="13">H143-1</f>
        <v>-2</v>
      </c>
      <c r="J143" s="250">
        <f t="shared" si="13"/>
        <v>-3</v>
      </c>
      <c r="K143" s="250">
        <f t="shared" si="13"/>
        <v>-4</v>
      </c>
      <c r="L143" s="250">
        <f t="shared" si="13"/>
        <v>-5</v>
      </c>
      <c r="M143" s="250">
        <f t="shared" si="13"/>
        <v>-6</v>
      </c>
      <c r="N143" s="250">
        <f t="shared" si="13"/>
        <v>-7</v>
      </c>
      <c r="O143" s="250">
        <f t="shared" si="13"/>
        <v>-8</v>
      </c>
      <c r="P143" s="250">
        <f t="shared" si="13"/>
        <v>-9</v>
      </c>
      <c r="Q143" s="250">
        <f t="shared" si="13"/>
        <v>-10</v>
      </c>
      <c r="R143" s="250">
        <f t="shared" si="13"/>
        <v>-11</v>
      </c>
      <c r="S143" s="250">
        <f t="shared" si="13"/>
        <v>-12</v>
      </c>
      <c r="T143" s="250">
        <f t="shared" si="13"/>
        <v>-13</v>
      </c>
      <c r="U143" s="250">
        <f t="shared" si="13"/>
        <v>-14</v>
      </c>
      <c r="V143" s="250">
        <f t="shared" si="13"/>
        <v>-15</v>
      </c>
      <c r="W143" s="358" t="s">
        <v>259</v>
      </c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</row>
    <row r="144" spans="1:51" s="1" customFormat="1" ht="15.75" thickBot="1" x14ac:dyDescent="0.3">
      <c r="A144" s="404" t="s">
        <v>23</v>
      </c>
      <c r="B144" s="405"/>
      <c r="C144" s="405"/>
      <c r="D144" s="406" t="s">
        <v>280</v>
      </c>
      <c r="E144" s="406"/>
      <c r="F144" s="407"/>
      <c r="G144" s="302" t="s">
        <v>30</v>
      </c>
      <c r="H144" s="303" t="s">
        <v>30</v>
      </c>
      <c r="I144" s="304" t="s">
        <v>30</v>
      </c>
      <c r="J144" s="304" t="s">
        <v>30</v>
      </c>
      <c r="K144" s="304" t="s">
        <v>30</v>
      </c>
      <c r="L144" s="304" t="s">
        <v>30</v>
      </c>
      <c r="M144" s="304" t="s">
        <v>30</v>
      </c>
      <c r="N144" s="304" t="s">
        <v>30</v>
      </c>
      <c r="O144" s="304" t="s">
        <v>30</v>
      </c>
      <c r="P144" s="304" t="s">
        <v>30</v>
      </c>
      <c r="Q144" s="304" t="s">
        <v>30</v>
      </c>
      <c r="R144" s="304" t="s">
        <v>30</v>
      </c>
      <c r="S144" s="304" t="s">
        <v>30</v>
      </c>
      <c r="T144" s="304" t="s">
        <v>30</v>
      </c>
      <c r="U144" s="304" t="s">
        <v>30</v>
      </c>
      <c r="V144" s="305" t="s">
        <v>30</v>
      </c>
      <c r="W144" s="359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</row>
    <row r="145" spans="1:23" x14ac:dyDescent="0.25">
      <c r="A145" s="256">
        <v>1</v>
      </c>
      <c r="B145" s="397" t="s">
        <v>138</v>
      </c>
      <c r="C145" s="398"/>
      <c r="D145" s="385" t="s">
        <v>232</v>
      </c>
      <c r="E145" s="386"/>
      <c r="F145" s="387"/>
      <c r="G145" s="294"/>
      <c r="H145" s="295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7"/>
      <c r="W145" s="263">
        <f t="shared" ref="W145:W162" si="14">SUM(G145:V145)</f>
        <v>0</v>
      </c>
    </row>
    <row r="146" spans="1:23" ht="39.950000000000003" customHeight="1" x14ac:dyDescent="0.25">
      <c r="A146" s="259">
        <f>A145+1</f>
        <v>2</v>
      </c>
      <c r="B146" s="402" t="s">
        <v>139</v>
      </c>
      <c r="C146" s="403"/>
      <c r="D146" s="399" t="s">
        <v>232</v>
      </c>
      <c r="E146" s="400"/>
      <c r="F146" s="401"/>
      <c r="G146" s="298"/>
      <c r="H146" s="281"/>
      <c r="I146" s="282"/>
      <c r="J146" s="282"/>
      <c r="K146" s="282"/>
      <c r="L146" s="282"/>
      <c r="M146" s="282"/>
      <c r="N146" s="282"/>
      <c r="O146" s="282"/>
      <c r="P146" s="282"/>
      <c r="Q146" s="282"/>
      <c r="R146" s="282"/>
      <c r="S146" s="282"/>
      <c r="T146" s="282"/>
      <c r="U146" s="282"/>
      <c r="V146" s="283"/>
      <c r="W146" s="263">
        <f t="shared" si="14"/>
        <v>0</v>
      </c>
    </row>
    <row r="147" spans="1:23" ht="39.950000000000003" customHeight="1" x14ac:dyDescent="0.25">
      <c r="A147" s="257">
        <f t="shared" ref="A147:A162" si="15">A146+1</f>
        <v>3</v>
      </c>
      <c r="B147" s="368" t="s">
        <v>191</v>
      </c>
      <c r="C147" s="369"/>
      <c r="D147" s="373" t="s">
        <v>226</v>
      </c>
      <c r="E147" s="374"/>
      <c r="F147" s="375"/>
      <c r="G147" s="298"/>
      <c r="H147" s="281"/>
      <c r="I147" s="282"/>
      <c r="J147" s="282"/>
      <c r="K147" s="282"/>
      <c r="L147" s="282"/>
      <c r="M147" s="282"/>
      <c r="N147" s="282"/>
      <c r="O147" s="282"/>
      <c r="P147" s="282"/>
      <c r="Q147" s="282"/>
      <c r="R147" s="282"/>
      <c r="S147" s="282"/>
      <c r="T147" s="282"/>
      <c r="U147" s="282"/>
      <c r="V147" s="283"/>
      <c r="W147" s="263">
        <f t="shared" si="14"/>
        <v>0</v>
      </c>
    </row>
    <row r="148" spans="1:23" ht="39.950000000000003" customHeight="1" x14ac:dyDescent="0.25">
      <c r="A148" s="257">
        <f t="shared" si="15"/>
        <v>4</v>
      </c>
      <c r="B148" s="368" t="s">
        <v>141</v>
      </c>
      <c r="C148" s="369"/>
      <c r="D148" s="373" t="s">
        <v>235</v>
      </c>
      <c r="E148" s="374"/>
      <c r="F148" s="375"/>
      <c r="G148" s="298"/>
      <c r="H148" s="281"/>
      <c r="I148" s="282"/>
      <c r="J148" s="282"/>
      <c r="K148" s="282"/>
      <c r="L148" s="282"/>
      <c r="M148" s="282"/>
      <c r="N148" s="282"/>
      <c r="O148" s="282"/>
      <c r="P148" s="282"/>
      <c r="Q148" s="282"/>
      <c r="R148" s="282"/>
      <c r="S148" s="282"/>
      <c r="T148" s="282"/>
      <c r="U148" s="282"/>
      <c r="V148" s="283"/>
      <c r="W148" s="263">
        <f t="shared" si="14"/>
        <v>0</v>
      </c>
    </row>
    <row r="149" spans="1:23" ht="39.950000000000003" customHeight="1" x14ac:dyDescent="0.25">
      <c r="A149" s="257">
        <f t="shared" si="15"/>
        <v>5</v>
      </c>
      <c r="B149" s="368" t="s">
        <v>142</v>
      </c>
      <c r="C149" s="369"/>
      <c r="D149" s="373" t="s">
        <v>231</v>
      </c>
      <c r="E149" s="374"/>
      <c r="F149" s="375"/>
      <c r="G149" s="298"/>
      <c r="H149" s="281"/>
      <c r="I149" s="282"/>
      <c r="J149" s="282"/>
      <c r="K149" s="282"/>
      <c r="L149" s="282"/>
      <c r="M149" s="282"/>
      <c r="N149" s="282"/>
      <c r="O149" s="282"/>
      <c r="P149" s="282"/>
      <c r="Q149" s="282"/>
      <c r="R149" s="282"/>
      <c r="S149" s="282"/>
      <c r="T149" s="282"/>
      <c r="U149" s="282"/>
      <c r="V149" s="283"/>
      <c r="W149" s="263">
        <f t="shared" si="14"/>
        <v>0</v>
      </c>
    </row>
    <row r="150" spans="1:23" ht="39.950000000000003" customHeight="1" x14ac:dyDescent="0.25">
      <c r="A150" s="257">
        <f t="shared" si="15"/>
        <v>6</v>
      </c>
      <c r="B150" s="368" t="s">
        <v>143</v>
      </c>
      <c r="C150" s="369"/>
      <c r="D150" s="373" t="s">
        <v>232</v>
      </c>
      <c r="E150" s="374"/>
      <c r="F150" s="375"/>
      <c r="G150" s="298"/>
      <c r="H150" s="281"/>
      <c r="I150" s="282"/>
      <c r="J150" s="282"/>
      <c r="K150" s="282"/>
      <c r="L150" s="282"/>
      <c r="M150" s="282"/>
      <c r="N150" s="282"/>
      <c r="O150" s="282"/>
      <c r="P150" s="282"/>
      <c r="Q150" s="282"/>
      <c r="R150" s="282"/>
      <c r="S150" s="282"/>
      <c r="T150" s="282"/>
      <c r="U150" s="282"/>
      <c r="V150" s="283"/>
      <c r="W150" s="263">
        <f t="shared" si="14"/>
        <v>0</v>
      </c>
    </row>
    <row r="151" spans="1:23" x14ac:dyDescent="0.25">
      <c r="A151" s="257">
        <f t="shared" si="15"/>
        <v>7</v>
      </c>
      <c r="B151" s="376" t="s">
        <v>144</v>
      </c>
      <c r="C151" s="377"/>
      <c r="D151" s="373" t="s">
        <v>205</v>
      </c>
      <c r="E151" s="374"/>
      <c r="F151" s="375"/>
      <c r="G151" s="298"/>
      <c r="H151" s="281"/>
      <c r="I151" s="282"/>
      <c r="J151" s="282"/>
      <c r="K151" s="282"/>
      <c r="L151" s="282"/>
      <c r="M151" s="282"/>
      <c r="N151" s="282"/>
      <c r="O151" s="282"/>
      <c r="P151" s="282"/>
      <c r="Q151" s="282"/>
      <c r="R151" s="282"/>
      <c r="S151" s="282"/>
      <c r="T151" s="282"/>
      <c r="U151" s="282"/>
      <c r="V151" s="283"/>
      <c r="W151" s="263">
        <f t="shared" si="14"/>
        <v>0</v>
      </c>
    </row>
    <row r="152" spans="1:23" x14ac:dyDescent="0.25">
      <c r="A152" s="257">
        <f t="shared" si="15"/>
        <v>8</v>
      </c>
      <c r="B152" s="376" t="s">
        <v>145</v>
      </c>
      <c r="C152" s="377"/>
      <c r="D152" s="373" t="s">
        <v>205</v>
      </c>
      <c r="E152" s="374"/>
      <c r="F152" s="375"/>
      <c r="G152" s="298"/>
      <c r="H152" s="281"/>
      <c r="I152" s="282"/>
      <c r="J152" s="282"/>
      <c r="K152" s="282"/>
      <c r="L152" s="282"/>
      <c r="M152" s="282"/>
      <c r="N152" s="282"/>
      <c r="O152" s="282"/>
      <c r="P152" s="282"/>
      <c r="Q152" s="282"/>
      <c r="R152" s="282"/>
      <c r="S152" s="282"/>
      <c r="T152" s="282"/>
      <c r="U152" s="282"/>
      <c r="V152" s="283"/>
      <c r="W152" s="263">
        <f t="shared" si="14"/>
        <v>0</v>
      </c>
    </row>
    <row r="153" spans="1:23" ht="39.950000000000003" customHeight="1" x14ac:dyDescent="0.25">
      <c r="A153" s="257">
        <f t="shared" si="15"/>
        <v>9</v>
      </c>
      <c r="B153" s="368" t="s">
        <v>146</v>
      </c>
      <c r="C153" s="369"/>
      <c r="D153" s="373" t="s">
        <v>205</v>
      </c>
      <c r="E153" s="374"/>
      <c r="F153" s="375"/>
      <c r="G153" s="298"/>
      <c r="H153" s="281"/>
      <c r="I153" s="282"/>
      <c r="J153" s="282"/>
      <c r="K153" s="282"/>
      <c r="L153" s="282"/>
      <c r="M153" s="282"/>
      <c r="N153" s="282"/>
      <c r="O153" s="282"/>
      <c r="P153" s="282"/>
      <c r="Q153" s="282"/>
      <c r="R153" s="282"/>
      <c r="S153" s="282"/>
      <c r="T153" s="282"/>
      <c r="U153" s="282"/>
      <c r="V153" s="283"/>
      <c r="W153" s="263">
        <f t="shared" si="14"/>
        <v>0</v>
      </c>
    </row>
    <row r="154" spans="1:23" x14ac:dyDescent="0.25">
      <c r="A154" s="257">
        <f t="shared" si="15"/>
        <v>10</v>
      </c>
      <c r="B154" s="368" t="s">
        <v>278</v>
      </c>
      <c r="C154" s="369"/>
      <c r="D154" s="373" t="s">
        <v>236</v>
      </c>
      <c r="E154" s="374"/>
      <c r="F154" s="375"/>
      <c r="G154" s="298"/>
      <c r="H154" s="281"/>
      <c r="I154" s="282"/>
      <c r="J154" s="282"/>
      <c r="K154" s="282"/>
      <c r="L154" s="282"/>
      <c r="M154" s="282"/>
      <c r="N154" s="282"/>
      <c r="O154" s="282"/>
      <c r="P154" s="282"/>
      <c r="Q154" s="282"/>
      <c r="R154" s="282"/>
      <c r="S154" s="282"/>
      <c r="T154" s="282"/>
      <c r="U154" s="282"/>
      <c r="V154" s="283"/>
      <c r="W154" s="263">
        <f t="shared" si="14"/>
        <v>0</v>
      </c>
    </row>
    <row r="155" spans="1:23" x14ac:dyDescent="0.25">
      <c r="A155" s="257">
        <f t="shared" si="15"/>
        <v>11</v>
      </c>
      <c r="B155" s="368" t="s">
        <v>279</v>
      </c>
      <c r="C155" s="369"/>
      <c r="D155" s="373" t="s">
        <v>236</v>
      </c>
      <c r="E155" s="374"/>
      <c r="F155" s="375"/>
      <c r="G155" s="298"/>
      <c r="H155" s="281"/>
      <c r="I155" s="282"/>
      <c r="J155" s="282"/>
      <c r="K155" s="282"/>
      <c r="L155" s="282"/>
      <c r="M155" s="282"/>
      <c r="N155" s="282"/>
      <c r="O155" s="282"/>
      <c r="P155" s="282"/>
      <c r="Q155" s="282"/>
      <c r="R155" s="282"/>
      <c r="S155" s="282"/>
      <c r="T155" s="282"/>
      <c r="U155" s="282"/>
      <c r="V155" s="283"/>
      <c r="W155" s="263">
        <f t="shared" si="14"/>
        <v>0</v>
      </c>
    </row>
    <row r="156" spans="1:23" ht="39.950000000000003" customHeight="1" x14ac:dyDescent="0.25">
      <c r="A156" s="257">
        <f t="shared" si="15"/>
        <v>12</v>
      </c>
      <c r="B156" s="376" t="s">
        <v>149</v>
      </c>
      <c r="C156" s="377"/>
      <c r="D156" s="394" t="s">
        <v>232</v>
      </c>
      <c r="E156" s="395"/>
      <c r="F156" s="396"/>
      <c r="G156" s="298"/>
      <c r="H156" s="281"/>
      <c r="I156" s="282"/>
      <c r="J156" s="282"/>
      <c r="K156" s="282"/>
      <c r="L156" s="282"/>
      <c r="M156" s="282"/>
      <c r="N156" s="282"/>
      <c r="O156" s="282"/>
      <c r="P156" s="282"/>
      <c r="Q156" s="282"/>
      <c r="R156" s="282"/>
      <c r="S156" s="282"/>
      <c r="T156" s="282"/>
      <c r="U156" s="282"/>
      <c r="V156" s="283"/>
      <c r="W156" s="263">
        <f t="shared" si="14"/>
        <v>0</v>
      </c>
    </row>
    <row r="157" spans="1:23" x14ac:dyDescent="0.25">
      <c r="A157" s="257">
        <f t="shared" si="15"/>
        <v>13</v>
      </c>
      <c r="B157" s="376" t="s">
        <v>192</v>
      </c>
      <c r="C157" s="377"/>
      <c r="D157" s="373" t="s">
        <v>227</v>
      </c>
      <c r="E157" s="374"/>
      <c r="F157" s="375"/>
      <c r="G157" s="298"/>
      <c r="H157" s="281"/>
      <c r="I157" s="282"/>
      <c r="J157" s="282"/>
      <c r="K157" s="282"/>
      <c r="L157" s="282"/>
      <c r="M157" s="282"/>
      <c r="N157" s="282"/>
      <c r="O157" s="282"/>
      <c r="P157" s="282"/>
      <c r="Q157" s="282"/>
      <c r="R157" s="282"/>
      <c r="S157" s="282"/>
      <c r="T157" s="282"/>
      <c r="U157" s="282"/>
      <c r="V157" s="283"/>
      <c r="W157" s="263">
        <f t="shared" si="14"/>
        <v>0</v>
      </c>
    </row>
    <row r="158" spans="1:23" ht="39.950000000000003" customHeight="1" x14ac:dyDescent="0.25">
      <c r="A158" s="257">
        <f t="shared" si="15"/>
        <v>14</v>
      </c>
      <c r="B158" s="376" t="s">
        <v>150</v>
      </c>
      <c r="C158" s="377"/>
      <c r="D158" s="373" t="s">
        <v>232</v>
      </c>
      <c r="E158" s="374"/>
      <c r="F158" s="375"/>
      <c r="G158" s="298"/>
      <c r="H158" s="281"/>
      <c r="I158" s="282"/>
      <c r="J158" s="282"/>
      <c r="K158" s="282"/>
      <c r="L158" s="282"/>
      <c r="M158" s="282"/>
      <c r="N158" s="282"/>
      <c r="O158" s="282"/>
      <c r="P158" s="282"/>
      <c r="Q158" s="282"/>
      <c r="R158" s="282"/>
      <c r="S158" s="282"/>
      <c r="T158" s="282"/>
      <c r="U158" s="282"/>
      <c r="V158" s="283"/>
      <c r="W158" s="263">
        <f t="shared" si="14"/>
        <v>0</v>
      </c>
    </row>
    <row r="159" spans="1:23" ht="39.950000000000003" customHeight="1" x14ac:dyDescent="0.25">
      <c r="A159" s="257">
        <f t="shared" si="15"/>
        <v>15</v>
      </c>
      <c r="B159" s="376" t="s">
        <v>193</v>
      </c>
      <c r="C159" s="377"/>
      <c r="D159" s="373" t="s">
        <v>232</v>
      </c>
      <c r="E159" s="374"/>
      <c r="F159" s="375"/>
      <c r="G159" s="298"/>
      <c r="H159" s="281"/>
      <c r="I159" s="282"/>
      <c r="J159" s="282"/>
      <c r="K159" s="282"/>
      <c r="L159" s="282"/>
      <c r="M159" s="282"/>
      <c r="N159" s="282"/>
      <c r="O159" s="282"/>
      <c r="P159" s="282"/>
      <c r="Q159" s="282"/>
      <c r="R159" s="282"/>
      <c r="S159" s="282"/>
      <c r="T159" s="282"/>
      <c r="U159" s="282"/>
      <c r="V159" s="283"/>
      <c r="W159" s="263">
        <f t="shared" si="14"/>
        <v>0</v>
      </c>
    </row>
    <row r="160" spans="1:23" x14ac:dyDescent="0.25">
      <c r="A160" s="257">
        <f t="shared" si="15"/>
        <v>16</v>
      </c>
      <c r="B160" s="376" t="s">
        <v>152</v>
      </c>
      <c r="C160" s="377"/>
      <c r="D160" s="373" t="s">
        <v>226</v>
      </c>
      <c r="E160" s="374"/>
      <c r="F160" s="375"/>
      <c r="G160" s="298"/>
      <c r="H160" s="281"/>
      <c r="I160" s="282"/>
      <c r="J160" s="282"/>
      <c r="K160" s="282"/>
      <c r="L160" s="282"/>
      <c r="M160" s="282"/>
      <c r="N160" s="282"/>
      <c r="O160" s="282"/>
      <c r="P160" s="282"/>
      <c r="Q160" s="282"/>
      <c r="R160" s="282"/>
      <c r="S160" s="282"/>
      <c r="T160" s="282"/>
      <c r="U160" s="282"/>
      <c r="V160" s="283"/>
      <c r="W160" s="263">
        <f t="shared" si="14"/>
        <v>0</v>
      </c>
    </row>
    <row r="161" spans="1:51" ht="39.950000000000003" customHeight="1" x14ac:dyDescent="0.25">
      <c r="A161" s="257">
        <f t="shared" si="15"/>
        <v>17</v>
      </c>
      <c r="B161" s="376" t="s">
        <v>153</v>
      </c>
      <c r="C161" s="377"/>
      <c r="D161" s="373" t="s">
        <v>226</v>
      </c>
      <c r="E161" s="374"/>
      <c r="F161" s="375"/>
      <c r="G161" s="298"/>
      <c r="H161" s="281"/>
      <c r="I161" s="282"/>
      <c r="J161" s="282"/>
      <c r="K161" s="282"/>
      <c r="L161" s="282"/>
      <c r="M161" s="282"/>
      <c r="N161" s="282"/>
      <c r="O161" s="282"/>
      <c r="P161" s="282"/>
      <c r="Q161" s="282"/>
      <c r="R161" s="282"/>
      <c r="S161" s="282"/>
      <c r="T161" s="282"/>
      <c r="U161" s="282"/>
      <c r="V161" s="283"/>
      <c r="W161" s="263">
        <f t="shared" si="14"/>
        <v>0</v>
      </c>
    </row>
    <row r="162" spans="1:51" ht="15.75" thickBot="1" x14ac:dyDescent="0.3">
      <c r="A162" s="258">
        <f t="shared" si="15"/>
        <v>18</v>
      </c>
      <c r="B162" s="388" t="s">
        <v>44</v>
      </c>
      <c r="C162" s="389"/>
      <c r="D162" s="391" t="s">
        <v>226</v>
      </c>
      <c r="E162" s="392"/>
      <c r="F162" s="393"/>
      <c r="G162" s="299"/>
      <c r="H162" s="285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7"/>
      <c r="W162" s="264">
        <f t="shared" si="14"/>
        <v>0</v>
      </c>
    </row>
    <row r="163" spans="1:51" s="2" customFormat="1" x14ac:dyDescent="0.25">
      <c r="A163" s="251"/>
      <c r="B163" s="429"/>
      <c r="C163" s="429"/>
      <c r="D163" s="251"/>
      <c r="E163" s="251"/>
      <c r="F163" s="251"/>
      <c r="G163" s="251"/>
      <c r="H163" s="251"/>
      <c r="I163" s="251"/>
      <c r="J163" s="251"/>
      <c r="K163" s="251"/>
      <c r="L163" s="251"/>
      <c r="M163" s="251"/>
      <c r="N163" s="251"/>
      <c r="O163" s="251"/>
      <c r="P163" s="251"/>
      <c r="Q163" s="251"/>
      <c r="R163" s="251"/>
      <c r="S163" s="251"/>
      <c r="T163" s="251"/>
      <c r="U163" s="251"/>
      <c r="V163" s="251"/>
      <c r="W163" s="268"/>
      <c r="X163" s="88"/>
      <c r="Y163" s="88"/>
      <c r="Z163" s="88"/>
      <c r="AA163" s="88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</row>
  </sheetData>
  <mergeCells count="276">
    <mergeCell ref="D3:W3"/>
    <mergeCell ref="A17:W17"/>
    <mergeCell ref="A18:W18"/>
    <mergeCell ref="A3:B3"/>
    <mergeCell ref="W21:W22"/>
    <mergeCell ref="A21:F21"/>
    <mergeCell ref="A12:C12"/>
    <mergeCell ref="A6:B6"/>
    <mergeCell ref="A5:B5"/>
    <mergeCell ref="A4:B4"/>
    <mergeCell ref="C4:W4"/>
    <mergeCell ref="C5:W5"/>
    <mergeCell ref="A7:B7"/>
    <mergeCell ref="D40:F40"/>
    <mergeCell ref="D23:F23"/>
    <mergeCell ref="D24:F24"/>
    <mergeCell ref="D25:F25"/>
    <mergeCell ref="D26:F26"/>
    <mergeCell ref="D22:F22"/>
    <mergeCell ref="A22:C22"/>
    <mergeCell ref="D27:F27"/>
    <mergeCell ref="D28:F28"/>
    <mergeCell ref="D29:F29"/>
    <mergeCell ref="D30:F30"/>
    <mergeCell ref="D31:F31"/>
    <mergeCell ref="D38:F38"/>
    <mergeCell ref="D39:F39"/>
    <mergeCell ref="D34:F34"/>
    <mergeCell ref="D35:F35"/>
    <mergeCell ref="B35:C35"/>
    <mergeCell ref="B23:C23"/>
    <mergeCell ref="B24:C24"/>
    <mergeCell ref="B29:C29"/>
    <mergeCell ref="B30:C30"/>
    <mergeCell ref="B31:C31"/>
    <mergeCell ref="B25:C25"/>
    <mergeCell ref="B26:C26"/>
    <mergeCell ref="B27:C27"/>
    <mergeCell ref="A13:C13"/>
    <mergeCell ref="B163:C163"/>
    <mergeCell ref="B136:C136"/>
    <mergeCell ref="D45:F45"/>
    <mergeCell ref="D94:F94"/>
    <mergeCell ref="D119:F119"/>
    <mergeCell ref="D120:F120"/>
    <mergeCell ref="B78:C78"/>
    <mergeCell ref="B53:C53"/>
    <mergeCell ref="B42:C42"/>
    <mergeCell ref="B43:C43"/>
    <mergeCell ref="D52:F52"/>
    <mergeCell ref="D42:F42"/>
    <mergeCell ref="D43:F43"/>
    <mergeCell ref="D44:F44"/>
    <mergeCell ref="D51:F51"/>
    <mergeCell ref="B54:C54"/>
    <mergeCell ref="B57:C57"/>
    <mergeCell ref="B58:C58"/>
    <mergeCell ref="A47:W47"/>
    <mergeCell ref="A48:W48"/>
    <mergeCell ref="A51:C51"/>
    <mergeCell ref="B52:C52"/>
    <mergeCell ref="A49:W49"/>
    <mergeCell ref="W50:W51"/>
    <mergeCell ref="A1:W1"/>
    <mergeCell ref="B44:C44"/>
    <mergeCell ref="B45:C45"/>
    <mergeCell ref="A20:W20"/>
    <mergeCell ref="A8:B8"/>
    <mergeCell ref="A9:B9"/>
    <mergeCell ref="A10:B10"/>
    <mergeCell ref="D41:F41"/>
    <mergeCell ref="D32:F32"/>
    <mergeCell ref="D33:F33"/>
    <mergeCell ref="D36:F36"/>
    <mergeCell ref="D37:F37"/>
    <mergeCell ref="B36:C36"/>
    <mergeCell ref="B37:C37"/>
    <mergeCell ref="B38:C38"/>
    <mergeCell ref="B39:C39"/>
    <mergeCell ref="B40:C40"/>
    <mergeCell ref="B41:C41"/>
    <mergeCell ref="A14:C14"/>
    <mergeCell ref="A15:C15"/>
    <mergeCell ref="B33:C33"/>
    <mergeCell ref="B34:C34"/>
    <mergeCell ref="B28:C28"/>
    <mergeCell ref="B32:C32"/>
    <mergeCell ref="D76:F76"/>
    <mergeCell ref="D69:F69"/>
    <mergeCell ref="D70:F70"/>
    <mergeCell ref="D71:F71"/>
    <mergeCell ref="D72:F72"/>
    <mergeCell ref="D68:F68"/>
    <mergeCell ref="D59:F59"/>
    <mergeCell ref="D60:F60"/>
    <mergeCell ref="D53:F53"/>
    <mergeCell ref="D54:F54"/>
    <mergeCell ref="D55:F55"/>
    <mergeCell ref="D56:F56"/>
    <mergeCell ref="D57:F57"/>
    <mergeCell ref="D58:F58"/>
    <mergeCell ref="B70:C70"/>
    <mergeCell ref="B71:C71"/>
    <mergeCell ref="B72:C72"/>
    <mergeCell ref="B67:C67"/>
    <mergeCell ref="B68:C68"/>
    <mergeCell ref="D61:F61"/>
    <mergeCell ref="D62:F62"/>
    <mergeCell ref="D63:F63"/>
    <mergeCell ref="B75:C75"/>
    <mergeCell ref="B76:C76"/>
    <mergeCell ref="B77:C77"/>
    <mergeCell ref="D75:F75"/>
    <mergeCell ref="D85:F85"/>
    <mergeCell ref="A83:F83"/>
    <mergeCell ref="D77:F77"/>
    <mergeCell ref="A82:W82"/>
    <mergeCell ref="A80:W80"/>
    <mergeCell ref="A81:W81"/>
    <mergeCell ref="A84:C84"/>
    <mergeCell ref="D84:F84"/>
    <mergeCell ref="A50:F50"/>
    <mergeCell ref="B55:C55"/>
    <mergeCell ref="B56:C56"/>
    <mergeCell ref="D73:F73"/>
    <mergeCell ref="D74:F74"/>
    <mergeCell ref="B65:C65"/>
    <mergeCell ref="B66:C66"/>
    <mergeCell ref="B73:C73"/>
    <mergeCell ref="B74:C74"/>
    <mergeCell ref="B61:C61"/>
    <mergeCell ref="B62:C62"/>
    <mergeCell ref="B63:C63"/>
    <mergeCell ref="B64:C64"/>
    <mergeCell ref="B59:C59"/>
    <mergeCell ref="B60:C60"/>
    <mergeCell ref="D67:F67"/>
    <mergeCell ref="B69:C69"/>
    <mergeCell ref="D64:F64"/>
    <mergeCell ref="D65:F65"/>
    <mergeCell ref="D66:F66"/>
    <mergeCell ref="B102:C102"/>
    <mergeCell ref="B103:C103"/>
    <mergeCell ref="B98:C98"/>
    <mergeCell ref="B99:C99"/>
    <mergeCell ref="B100:C100"/>
    <mergeCell ref="B101:C101"/>
    <mergeCell ref="B92:C92"/>
    <mergeCell ref="B95:C95"/>
    <mergeCell ref="B96:C96"/>
    <mergeCell ref="B97:C97"/>
    <mergeCell ref="D95:F95"/>
    <mergeCell ref="D96:F96"/>
    <mergeCell ref="D97:F97"/>
    <mergeCell ref="D93:F93"/>
    <mergeCell ref="D86:F86"/>
    <mergeCell ref="D87:F87"/>
    <mergeCell ref="D88:F88"/>
    <mergeCell ref="D89:F89"/>
    <mergeCell ref="B94:C94"/>
    <mergeCell ref="B93:C93"/>
    <mergeCell ref="D90:F90"/>
    <mergeCell ref="D91:F91"/>
    <mergeCell ref="D99:F99"/>
    <mergeCell ref="D100:F100"/>
    <mergeCell ref="D127:F127"/>
    <mergeCell ref="A109:W109"/>
    <mergeCell ref="A110:W110"/>
    <mergeCell ref="W113:W114"/>
    <mergeCell ref="D107:F107"/>
    <mergeCell ref="B85:C85"/>
    <mergeCell ref="B86:C86"/>
    <mergeCell ref="B87:C87"/>
    <mergeCell ref="B88:C88"/>
    <mergeCell ref="B89:C89"/>
    <mergeCell ref="B104:C104"/>
    <mergeCell ref="B105:C105"/>
    <mergeCell ref="D103:F103"/>
    <mergeCell ref="D104:F104"/>
    <mergeCell ref="D98:F98"/>
    <mergeCell ref="B90:C90"/>
    <mergeCell ref="B91:C91"/>
    <mergeCell ref="D105:F105"/>
    <mergeCell ref="D106:F106"/>
    <mergeCell ref="D101:F101"/>
    <mergeCell ref="D102:F102"/>
    <mergeCell ref="D92:F92"/>
    <mergeCell ref="D159:F159"/>
    <mergeCell ref="A144:C144"/>
    <mergeCell ref="D144:F144"/>
    <mergeCell ref="D147:F147"/>
    <mergeCell ref="D148:F148"/>
    <mergeCell ref="B121:C121"/>
    <mergeCell ref="B122:C122"/>
    <mergeCell ref="B123:C123"/>
    <mergeCell ref="B116:C116"/>
    <mergeCell ref="B117:C117"/>
    <mergeCell ref="B118:C118"/>
    <mergeCell ref="B119:C119"/>
    <mergeCell ref="D122:F122"/>
    <mergeCell ref="D123:F123"/>
    <mergeCell ref="D124:F124"/>
    <mergeCell ref="B129:C129"/>
    <mergeCell ref="B130:C130"/>
    <mergeCell ref="B131:C131"/>
    <mergeCell ref="B124:C124"/>
    <mergeCell ref="B125:C125"/>
    <mergeCell ref="B126:C126"/>
    <mergeCell ref="B127:C127"/>
    <mergeCell ref="D133:F133"/>
    <mergeCell ref="D116:F116"/>
    <mergeCell ref="D157:F157"/>
    <mergeCell ref="D158:F158"/>
    <mergeCell ref="B132:C132"/>
    <mergeCell ref="B133:C133"/>
    <mergeCell ref="B134:C134"/>
    <mergeCell ref="B135:C135"/>
    <mergeCell ref="D151:F151"/>
    <mergeCell ref="D152:F152"/>
    <mergeCell ref="B145:C145"/>
    <mergeCell ref="D145:F145"/>
    <mergeCell ref="D146:F146"/>
    <mergeCell ref="D150:F150"/>
    <mergeCell ref="B146:C146"/>
    <mergeCell ref="B147:C147"/>
    <mergeCell ref="B148:C148"/>
    <mergeCell ref="D134:F134"/>
    <mergeCell ref="D135:F135"/>
    <mergeCell ref="B161:C161"/>
    <mergeCell ref="B162:C162"/>
    <mergeCell ref="A139:W139"/>
    <mergeCell ref="A140:W140"/>
    <mergeCell ref="B157:C157"/>
    <mergeCell ref="B158:C158"/>
    <mergeCell ref="D160:F160"/>
    <mergeCell ref="D161:F161"/>
    <mergeCell ref="D162:F162"/>
    <mergeCell ref="D155:F155"/>
    <mergeCell ref="B149:C149"/>
    <mergeCell ref="B150:C150"/>
    <mergeCell ref="B151:C151"/>
    <mergeCell ref="B152:C152"/>
    <mergeCell ref="D153:F153"/>
    <mergeCell ref="D154:F154"/>
    <mergeCell ref="D149:F149"/>
    <mergeCell ref="B159:C159"/>
    <mergeCell ref="B160:C160"/>
    <mergeCell ref="B153:C153"/>
    <mergeCell ref="B154:C154"/>
    <mergeCell ref="B155:C155"/>
    <mergeCell ref="B156:C156"/>
    <mergeCell ref="D156:F156"/>
    <mergeCell ref="W143:W144"/>
    <mergeCell ref="A142:W142"/>
    <mergeCell ref="A143:F143"/>
    <mergeCell ref="W83:W84"/>
    <mergeCell ref="B128:C128"/>
    <mergeCell ref="D114:F114"/>
    <mergeCell ref="D130:F130"/>
    <mergeCell ref="D131:F131"/>
    <mergeCell ref="D132:F132"/>
    <mergeCell ref="B120:C120"/>
    <mergeCell ref="A114:C114"/>
    <mergeCell ref="A113:F113"/>
    <mergeCell ref="B115:C115"/>
    <mergeCell ref="D115:F115"/>
    <mergeCell ref="D117:F117"/>
    <mergeCell ref="D118:F118"/>
    <mergeCell ref="D129:F129"/>
    <mergeCell ref="D121:F121"/>
    <mergeCell ref="B106:C106"/>
    <mergeCell ref="B107:C107"/>
    <mergeCell ref="A112:W112"/>
    <mergeCell ref="D128:F128"/>
    <mergeCell ref="D125:F125"/>
    <mergeCell ref="D126:F126"/>
  </mergeCells>
  <phoneticPr fontId="6" type="noConversion"/>
  <dataValidations count="2">
    <dataValidation type="whole" allowBlank="1" showInputMessage="1" showErrorMessage="1" sqref="G115:V135 G145:V162 G85:V107 G23:V45 G52:V77" xr:uid="{00000000-0002-0000-0000-000000000000}">
      <formula1>0</formula1>
      <formula2>10000</formula2>
    </dataValidation>
    <dataValidation type="whole" allowBlank="1" showInputMessage="1" showErrorMessage="1" sqref="C6:C7 D8:F10" xr:uid="{00000000-0002-0000-0000-000001000000}">
      <formula1>1950</formula1>
      <formula2>2015</formula2>
    </dataValidation>
  </dataValidations>
  <printOptions horizontalCentered="1"/>
  <pageMargins left="0" right="0" top="0.39370078740157483" bottom="0.19685039370078741" header="0" footer="0"/>
  <pageSetup paperSize="9" scale="85" fitToHeight="0" orientation="landscape" r:id="rId1"/>
  <headerFooter>
    <oddFooter>&amp;L&amp;F</oddFooter>
  </headerFooter>
  <rowBreaks count="5" manualBreakCount="5">
    <brk id="15" max="16383" man="1"/>
    <brk id="45" max="16383" man="1"/>
    <brk id="79" max="16383" man="1"/>
    <brk id="108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W144"/>
  <sheetViews>
    <sheetView topLeftCell="A58" workbookViewId="0">
      <selection activeCell="E70" sqref="E70:E91"/>
    </sheetView>
  </sheetViews>
  <sheetFormatPr defaultRowHeight="15" x14ac:dyDescent="0.25"/>
  <cols>
    <col min="1" max="1" width="3" style="80" bestFit="1" customWidth="1"/>
    <col min="2" max="2" width="61.28515625" style="80" bestFit="1" customWidth="1"/>
    <col min="3" max="3" width="10.7109375" style="80" customWidth="1"/>
    <col min="4" max="18" width="5" style="80" customWidth="1"/>
    <col min="19" max="19" width="5.42578125" style="80" bestFit="1" customWidth="1"/>
    <col min="20" max="20" width="6.7109375" style="80" bestFit="1" customWidth="1"/>
    <col min="21" max="21" width="7.5703125" style="80" bestFit="1" customWidth="1"/>
  </cols>
  <sheetData>
    <row r="2" spans="1:21" ht="26.25" x14ac:dyDescent="0.25">
      <c r="A2" s="468" t="s">
        <v>269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</row>
    <row r="3" spans="1:21" ht="15.75" thickBot="1" x14ac:dyDescent="0.3"/>
    <row r="4" spans="1:21" ht="23.25" customHeight="1" thickBot="1" x14ac:dyDescent="0.3">
      <c r="A4" s="469" t="str">
        <f>'PARÃMETROS - NÃO MEXER !'!B4</f>
        <v>Grupo 1 - Atividades de Ensino Básico, Graduação e /ou Pós-graduação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1"/>
    </row>
    <row r="5" spans="1:21" ht="45.75" thickBot="1" x14ac:dyDescent="0.3">
      <c r="A5" s="381" t="s">
        <v>31</v>
      </c>
      <c r="B5" s="382"/>
      <c r="C5" s="472"/>
      <c r="D5" s="107">
        <f>PREENCHER!G21</f>
        <v>0</v>
      </c>
      <c r="E5" s="106">
        <f>PREENCHER!H21</f>
        <v>-1</v>
      </c>
      <c r="F5" s="106">
        <f>PREENCHER!I21</f>
        <v>-2</v>
      </c>
      <c r="G5" s="106">
        <f>PREENCHER!J21</f>
        <v>-3</v>
      </c>
      <c r="H5" s="106">
        <f>PREENCHER!K21</f>
        <v>-4</v>
      </c>
      <c r="I5" s="106">
        <f>PREENCHER!L21</f>
        <v>-5</v>
      </c>
      <c r="J5" s="106">
        <f>PREENCHER!M21</f>
        <v>-6</v>
      </c>
      <c r="K5" s="106">
        <f>PREENCHER!N21</f>
        <v>-7</v>
      </c>
      <c r="L5" s="106">
        <f>PREENCHER!O21</f>
        <v>-8</v>
      </c>
      <c r="M5" s="106">
        <f>PREENCHER!P21</f>
        <v>-9</v>
      </c>
      <c r="N5" s="106">
        <f>PREENCHER!Q21</f>
        <v>-10</v>
      </c>
      <c r="O5" s="106">
        <f>PREENCHER!R21</f>
        <v>-11</v>
      </c>
      <c r="P5" s="106">
        <f>PREENCHER!S21</f>
        <v>-12</v>
      </c>
      <c r="Q5" s="106">
        <f>PREENCHER!T21</f>
        <v>-13</v>
      </c>
      <c r="R5" s="106">
        <f>PREENCHER!U21</f>
        <v>-14</v>
      </c>
      <c r="S5" s="106">
        <f>PREENCHER!V21</f>
        <v>-15</v>
      </c>
      <c r="T5" s="134" t="s">
        <v>259</v>
      </c>
      <c r="U5" s="128" t="s">
        <v>258</v>
      </c>
    </row>
    <row r="6" spans="1:21" ht="15.75" thickBot="1" x14ac:dyDescent="0.3">
      <c r="A6" s="473" t="s">
        <v>23</v>
      </c>
      <c r="B6" s="474"/>
      <c r="C6" s="475"/>
      <c r="D6" s="315" t="s">
        <v>30</v>
      </c>
      <c r="E6" s="316" t="s">
        <v>30</v>
      </c>
      <c r="F6" s="316" t="s">
        <v>30</v>
      </c>
      <c r="G6" s="316" t="s">
        <v>30</v>
      </c>
      <c r="H6" s="316" t="s">
        <v>30</v>
      </c>
      <c r="I6" s="316" t="s">
        <v>30</v>
      </c>
      <c r="J6" s="316" t="s">
        <v>30</v>
      </c>
      <c r="K6" s="316" t="s">
        <v>30</v>
      </c>
      <c r="L6" s="316" t="s">
        <v>30</v>
      </c>
      <c r="M6" s="316" t="s">
        <v>30</v>
      </c>
      <c r="N6" s="316" t="s">
        <v>30</v>
      </c>
      <c r="O6" s="316" t="s">
        <v>30</v>
      </c>
      <c r="P6" s="316" t="s">
        <v>30</v>
      </c>
      <c r="Q6" s="316" t="s">
        <v>30</v>
      </c>
      <c r="R6" s="316" t="s">
        <v>30</v>
      </c>
      <c r="S6" s="182" t="s">
        <v>30</v>
      </c>
      <c r="T6" s="318" t="s">
        <v>30</v>
      </c>
      <c r="U6" s="126"/>
    </row>
    <row r="7" spans="1:21" ht="15.75" thickBot="1" x14ac:dyDescent="0.3">
      <c r="A7" s="130">
        <v>1</v>
      </c>
      <c r="B7" s="127" t="s">
        <v>52</v>
      </c>
      <c r="C7" s="313" t="s">
        <v>30</v>
      </c>
      <c r="D7" s="117">
        <f>PREENCHER!G23*'PARÃMETROS - NÃO MEXER !'!D27</f>
        <v>0</v>
      </c>
      <c r="E7" s="110">
        <f>PREENCHER!H23*'PARÃMETROS - NÃO MEXER !'!D27</f>
        <v>0</v>
      </c>
      <c r="F7" s="110">
        <f>PREENCHER!I23*'PARÃMETROS - NÃO MEXER !'!D27</f>
        <v>0</v>
      </c>
      <c r="G7" s="110">
        <f>PREENCHER!J23*'PARÃMETROS - NÃO MEXER !'!D27</f>
        <v>0</v>
      </c>
      <c r="H7" s="110">
        <f>PREENCHER!K23*'PARÃMETROS - NÃO MEXER !'!D27</f>
        <v>0</v>
      </c>
      <c r="I7" s="110">
        <f>PREENCHER!L23*'PARÃMETROS - NÃO MEXER !'!D27</f>
        <v>0</v>
      </c>
      <c r="J7" s="110">
        <f>PREENCHER!M23*'PARÃMETROS - NÃO MEXER !'!D27</f>
        <v>0</v>
      </c>
      <c r="K7" s="110">
        <f>PREENCHER!N23*'PARÃMETROS - NÃO MEXER !'!D27</f>
        <v>0</v>
      </c>
      <c r="L7" s="110">
        <f>PREENCHER!O23*'PARÃMETROS - NÃO MEXER !'!D27</f>
        <v>0</v>
      </c>
      <c r="M7" s="110">
        <f>PREENCHER!P23*'PARÃMETROS - NÃO MEXER !'!D27</f>
        <v>0</v>
      </c>
      <c r="N7" s="110">
        <f>PREENCHER!Q23*'PARÃMETROS - NÃO MEXER !'!D27</f>
        <v>0</v>
      </c>
      <c r="O7" s="110">
        <f>PREENCHER!R23*'PARÃMETROS - NÃO MEXER !'!D27</f>
        <v>0</v>
      </c>
      <c r="P7" s="110">
        <f>PREENCHER!S23*'PARÃMETROS - NÃO MEXER !'!D27</f>
        <v>0</v>
      </c>
      <c r="Q7" s="110">
        <f>PREENCHER!T23*'PARÃMETROS - NÃO MEXER !'!D27</f>
        <v>0</v>
      </c>
      <c r="R7" s="110">
        <f>PREENCHER!U23*'PARÃMETROS - NÃO MEXER !'!D27</f>
        <v>0</v>
      </c>
      <c r="S7" s="118">
        <f>PREENCHER!V23*'PARÃMETROS - NÃO MEXER !'!D27</f>
        <v>0</v>
      </c>
      <c r="T7" s="314">
        <f t="shared" ref="T7:T29" si="0">SUM(D7:S7)</f>
        <v>0</v>
      </c>
      <c r="U7" s="133">
        <f>SUM(D7:S7)</f>
        <v>0</v>
      </c>
    </row>
    <row r="8" spans="1:21" ht="15.75" thickBot="1" x14ac:dyDescent="0.3">
      <c r="A8" s="131">
        <f>A7+1</f>
        <v>2</v>
      </c>
      <c r="B8" s="127" t="s">
        <v>53</v>
      </c>
      <c r="C8" s="313" t="s">
        <v>30</v>
      </c>
      <c r="D8" s="117">
        <f>PREENCHER!G24*'PARÃMETROS - NÃO MEXER !'!D28</f>
        <v>0</v>
      </c>
      <c r="E8" s="110">
        <f>PREENCHER!H24*'PARÃMETROS - NÃO MEXER !'!D28</f>
        <v>0</v>
      </c>
      <c r="F8" s="110">
        <f>PREENCHER!I24*'PARÃMETROS - NÃO MEXER !'!D28</f>
        <v>0</v>
      </c>
      <c r="G8" s="110">
        <f>PREENCHER!J24*'PARÃMETROS - NÃO MEXER !'!D28</f>
        <v>0</v>
      </c>
      <c r="H8" s="110">
        <f>PREENCHER!K24*'PARÃMETROS - NÃO MEXER !'!D28</f>
        <v>0</v>
      </c>
      <c r="I8" s="110">
        <f>PREENCHER!L24*'PARÃMETROS - NÃO MEXER !'!D28</f>
        <v>0</v>
      </c>
      <c r="J8" s="110">
        <f>PREENCHER!M24*'PARÃMETROS - NÃO MEXER !'!D28</f>
        <v>0</v>
      </c>
      <c r="K8" s="110">
        <f>PREENCHER!N24*'PARÃMETROS - NÃO MEXER !'!D28</f>
        <v>0</v>
      </c>
      <c r="L8" s="110">
        <f>PREENCHER!O24*'PARÃMETROS - NÃO MEXER !'!D28</f>
        <v>0</v>
      </c>
      <c r="M8" s="110">
        <f>PREENCHER!P24*'PARÃMETROS - NÃO MEXER !'!D28</f>
        <v>0</v>
      </c>
      <c r="N8" s="110">
        <f>PREENCHER!Q24*'PARÃMETROS - NÃO MEXER !'!D28</f>
        <v>0</v>
      </c>
      <c r="O8" s="110">
        <f>PREENCHER!R24*'PARÃMETROS - NÃO MEXER !'!D28</f>
        <v>0</v>
      </c>
      <c r="P8" s="110">
        <f>PREENCHER!S24*'PARÃMETROS - NÃO MEXER !'!D28</f>
        <v>0</v>
      </c>
      <c r="Q8" s="110">
        <f>PREENCHER!T24*'PARÃMETROS - NÃO MEXER !'!D28</f>
        <v>0</v>
      </c>
      <c r="R8" s="110">
        <f>PREENCHER!U24*'PARÃMETROS - NÃO MEXER !'!D28</f>
        <v>0</v>
      </c>
      <c r="S8" s="118">
        <f>PREENCHER!V24*'PARÃMETROS - NÃO MEXER !'!D28</f>
        <v>0</v>
      </c>
      <c r="T8" s="314">
        <f t="shared" si="0"/>
        <v>0</v>
      </c>
      <c r="U8" s="133">
        <f>SUM(D8:S8)</f>
        <v>0</v>
      </c>
    </row>
    <row r="9" spans="1:21" ht="30.75" thickBot="1" x14ac:dyDescent="0.3">
      <c r="A9" s="131">
        <f t="shared" ref="A9:A29" si="1">A8+1</f>
        <v>3</v>
      </c>
      <c r="B9" s="127" t="s">
        <v>92</v>
      </c>
      <c r="C9" s="313" t="s">
        <v>30</v>
      </c>
      <c r="D9" s="117">
        <f>PREENCHER!G25*'PARÃMETROS - NÃO MEXER !'!D29</f>
        <v>0</v>
      </c>
      <c r="E9" s="110">
        <f>PREENCHER!H25*'PARÃMETROS - NÃO MEXER !'!D29</f>
        <v>0</v>
      </c>
      <c r="F9" s="110">
        <f>PREENCHER!I25*'PARÃMETROS - NÃO MEXER !'!D29</f>
        <v>0</v>
      </c>
      <c r="G9" s="110">
        <f>PREENCHER!J25*'PARÃMETROS - NÃO MEXER !'!D29</f>
        <v>0</v>
      </c>
      <c r="H9" s="110">
        <f>PREENCHER!K25*'PARÃMETROS - NÃO MEXER !'!D29</f>
        <v>0</v>
      </c>
      <c r="I9" s="110">
        <f>PREENCHER!L25*'PARÃMETROS - NÃO MEXER !'!D29</f>
        <v>0</v>
      </c>
      <c r="J9" s="110">
        <f>PREENCHER!M25*'PARÃMETROS - NÃO MEXER !'!D29</f>
        <v>0</v>
      </c>
      <c r="K9" s="110">
        <f>PREENCHER!N25*'PARÃMETROS - NÃO MEXER !'!D29</f>
        <v>0</v>
      </c>
      <c r="L9" s="110">
        <f>PREENCHER!O25*'PARÃMETROS - NÃO MEXER !'!D29</f>
        <v>0</v>
      </c>
      <c r="M9" s="110">
        <f>PREENCHER!P25*'PARÃMETROS - NÃO MEXER !'!D29</f>
        <v>0</v>
      </c>
      <c r="N9" s="110">
        <f>PREENCHER!Q25*'PARÃMETROS - NÃO MEXER !'!D29</f>
        <v>0</v>
      </c>
      <c r="O9" s="110">
        <f>PREENCHER!R25*'PARÃMETROS - NÃO MEXER !'!D29</f>
        <v>0</v>
      </c>
      <c r="P9" s="110">
        <f>PREENCHER!S25*'PARÃMETROS - NÃO MEXER !'!D29</f>
        <v>0</v>
      </c>
      <c r="Q9" s="110">
        <f>PREENCHER!T25*'PARÃMETROS - NÃO MEXER !'!D29</f>
        <v>0</v>
      </c>
      <c r="R9" s="110">
        <f>PREENCHER!U25*'PARÃMETROS - NÃO MEXER !'!D29</f>
        <v>0</v>
      </c>
      <c r="S9" s="118">
        <f>PREENCHER!V25*'PARÃMETROS - NÃO MEXER !'!D29</f>
        <v>0</v>
      </c>
      <c r="T9" s="314">
        <f t="shared" si="0"/>
        <v>0</v>
      </c>
      <c r="U9" s="124"/>
    </row>
    <row r="10" spans="1:21" ht="15.75" thickBot="1" x14ac:dyDescent="0.3">
      <c r="A10" s="131">
        <f t="shared" si="1"/>
        <v>4</v>
      </c>
      <c r="B10" s="127" t="s">
        <v>271</v>
      </c>
      <c r="C10" s="313" t="s">
        <v>30</v>
      </c>
      <c r="D10" s="117">
        <f>PREENCHER!G26*'PARÃMETROS - NÃO MEXER !'!D30</f>
        <v>0</v>
      </c>
      <c r="E10" s="110">
        <f>PREENCHER!H26*'PARÃMETROS - NÃO MEXER !'!D30</f>
        <v>0</v>
      </c>
      <c r="F10" s="110">
        <f>PREENCHER!I26*'PARÃMETROS - NÃO MEXER !'!D30</f>
        <v>0</v>
      </c>
      <c r="G10" s="110">
        <f>PREENCHER!J26*'PARÃMETROS - NÃO MEXER !'!D30</f>
        <v>0</v>
      </c>
      <c r="H10" s="110">
        <f>PREENCHER!K26*'PARÃMETROS - NÃO MEXER !'!D30</f>
        <v>0</v>
      </c>
      <c r="I10" s="110">
        <f>PREENCHER!L26*'PARÃMETROS - NÃO MEXER !'!D30</f>
        <v>0</v>
      </c>
      <c r="J10" s="110">
        <f>PREENCHER!M26*'PARÃMETROS - NÃO MEXER !'!D30</f>
        <v>0</v>
      </c>
      <c r="K10" s="110">
        <f>PREENCHER!N26*'PARÃMETROS - NÃO MEXER !'!D30</f>
        <v>0</v>
      </c>
      <c r="L10" s="110">
        <f>PREENCHER!O26*'PARÃMETROS - NÃO MEXER !'!D30</f>
        <v>0</v>
      </c>
      <c r="M10" s="110">
        <f>PREENCHER!P26*'PARÃMETROS - NÃO MEXER !'!D30</f>
        <v>0</v>
      </c>
      <c r="N10" s="110">
        <f>PREENCHER!Q26*'PARÃMETROS - NÃO MEXER !'!D30</f>
        <v>0</v>
      </c>
      <c r="O10" s="110">
        <f>PREENCHER!R26*'PARÃMETROS - NÃO MEXER !'!D30</f>
        <v>0</v>
      </c>
      <c r="P10" s="110">
        <f>PREENCHER!S26*'PARÃMETROS - NÃO MEXER !'!D30</f>
        <v>0</v>
      </c>
      <c r="Q10" s="110">
        <f>PREENCHER!T26*'PARÃMETROS - NÃO MEXER !'!D30</f>
        <v>0</v>
      </c>
      <c r="R10" s="110">
        <f>PREENCHER!U26*'PARÃMETROS - NÃO MEXER !'!D30</f>
        <v>0</v>
      </c>
      <c r="S10" s="118">
        <f>PREENCHER!V26*'PARÃMETROS - NÃO MEXER !'!D30</f>
        <v>0</v>
      </c>
      <c r="T10" s="314">
        <f t="shared" si="0"/>
        <v>0</v>
      </c>
      <c r="U10" s="133">
        <f>SUM(D10:S10)</f>
        <v>0</v>
      </c>
    </row>
    <row r="11" spans="1:21" ht="25.5" x14ac:dyDescent="0.25">
      <c r="A11" s="131">
        <f t="shared" si="1"/>
        <v>5</v>
      </c>
      <c r="B11" s="127" t="s">
        <v>54</v>
      </c>
      <c r="C11" s="313" t="s">
        <v>30</v>
      </c>
      <c r="D11" s="117">
        <f>PREENCHER!G27*'PARÃMETROS - NÃO MEXER !'!D31</f>
        <v>0</v>
      </c>
      <c r="E11" s="110">
        <f>PREENCHER!H27*'PARÃMETROS - NÃO MEXER !'!D31</f>
        <v>0</v>
      </c>
      <c r="F11" s="110">
        <f>PREENCHER!I27*'PARÃMETROS - NÃO MEXER !'!D31</f>
        <v>0</v>
      </c>
      <c r="G11" s="110">
        <f>PREENCHER!J27*'PARÃMETROS - NÃO MEXER !'!D31</f>
        <v>0</v>
      </c>
      <c r="H11" s="110">
        <f>PREENCHER!K27*'PARÃMETROS - NÃO MEXER !'!D31</f>
        <v>0</v>
      </c>
      <c r="I11" s="110">
        <f>PREENCHER!L27*'PARÃMETROS - NÃO MEXER !'!D31</f>
        <v>0</v>
      </c>
      <c r="J11" s="110">
        <f>PREENCHER!M27*'PARÃMETROS - NÃO MEXER !'!D31</f>
        <v>0</v>
      </c>
      <c r="K11" s="110">
        <f>PREENCHER!N27*'PARÃMETROS - NÃO MEXER !'!D31</f>
        <v>0</v>
      </c>
      <c r="L11" s="110">
        <f>PREENCHER!O27*'PARÃMETROS - NÃO MEXER !'!D31</f>
        <v>0</v>
      </c>
      <c r="M11" s="110">
        <f>PREENCHER!P27*'PARÃMETROS - NÃO MEXER !'!D31</f>
        <v>0</v>
      </c>
      <c r="N11" s="110">
        <f>PREENCHER!Q27*'PARÃMETROS - NÃO MEXER !'!D31</f>
        <v>0</v>
      </c>
      <c r="O11" s="110">
        <f>PREENCHER!R27*'PARÃMETROS - NÃO MEXER !'!D31</f>
        <v>0</v>
      </c>
      <c r="P11" s="110">
        <f>PREENCHER!S27*'PARÃMETROS - NÃO MEXER !'!D31</f>
        <v>0</v>
      </c>
      <c r="Q11" s="110">
        <f>PREENCHER!T27*'PARÃMETROS - NÃO MEXER !'!D31</f>
        <v>0</v>
      </c>
      <c r="R11" s="110">
        <f>PREENCHER!U27*'PARÃMETROS - NÃO MEXER !'!D31</f>
        <v>0</v>
      </c>
      <c r="S11" s="118">
        <f>PREENCHER!V27*'PARÃMETROS - NÃO MEXER !'!D31</f>
        <v>0</v>
      </c>
      <c r="T11" s="314">
        <f t="shared" si="0"/>
        <v>0</v>
      </c>
      <c r="U11" s="124"/>
    </row>
    <row r="12" spans="1:21" ht="45" x14ac:dyDescent="0.25">
      <c r="A12" s="131">
        <f t="shared" si="1"/>
        <v>6</v>
      </c>
      <c r="B12" s="127" t="s">
        <v>272</v>
      </c>
      <c r="C12" s="313" t="s">
        <v>30</v>
      </c>
      <c r="D12" s="117">
        <f>PREENCHER!G28*'PARÃMETROS - NÃO MEXER !'!D32</f>
        <v>0</v>
      </c>
      <c r="E12" s="110">
        <f>PREENCHER!H28*'PARÃMETROS - NÃO MEXER !'!D32</f>
        <v>0</v>
      </c>
      <c r="F12" s="110">
        <f>PREENCHER!I28*'PARÃMETROS - NÃO MEXER !'!D32</f>
        <v>0</v>
      </c>
      <c r="G12" s="110">
        <f>PREENCHER!J28*'PARÃMETROS - NÃO MEXER !'!D32</f>
        <v>0</v>
      </c>
      <c r="H12" s="110">
        <f>PREENCHER!K28*'PARÃMETROS - NÃO MEXER !'!D32</f>
        <v>0</v>
      </c>
      <c r="I12" s="110">
        <f>PREENCHER!L28*'PARÃMETROS - NÃO MEXER !'!D32</f>
        <v>0</v>
      </c>
      <c r="J12" s="110">
        <f>PREENCHER!M28*'PARÃMETROS - NÃO MEXER !'!D32</f>
        <v>0</v>
      </c>
      <c r="K12" s="110">
        <f>PREENCHER!N28*'PARÃMETROS - NÃO MEXER !'!D32</f>
        <v>0</v>
      </c>
      <c r="L12" s="110">
        <f>PREENCHER!O28*'PARÃMETROS - NÃO MEXER !'!D32</f>
        <v>0</v>
      </c>
      <c r="M12" s="110">
        <f>PREENCHER!P28*'PARÃMETROS - NÃO MEXER !'!D32</f>
        <v>0</v>
      </c>
      <c r="N12" s="110">
        <f>PREENCHER!Q28*'PARÃMETROS - NÃO MEXER !'!D32</f>
        <v>0</v>
      </c>
      <c r="O12" s="110">
        <f>PREENCHER!R28*'PARÃMETROS - NÃO MEXER !'!D32</f>
        <v>0</v>
      </c>
      <c r="P12" s="110">
        <f>PREENCHER!S28*'PARÃMETROS - NÃO MEXER !'!D32</f>
        <v>0</v>
      </c>
      <c r="Q12" s="110">
        <f>PREENCHER!T28*'PARÃMETROS - NÃO MEXER !'!D32</f>
        <v>0</v>
      </c>
      <c r="R12" s="110">
        <f>PREENCHER!U28*'PARÃMETROS - NÃO MEXER !'!D32</f>
        <v>0</v>
      </c>
      <c r="S12" s="118">
        <f>PREENCHER!V28*'PARÃMETROS - NÃO MEXER !'!D32</f>
        <v>0</v>
      </c>
      <c r="T12" s="314">
        <f t="shared" si="0"/>
        <v>0</v>
      </c>
      <c r="U12" s="124"/>
    </row>
    <row r="13" spans="1:21" x14ac:dyDescent="0.25">
      <c r="A13" s="131">
        <f t="shared" si="1"/>
        <v>7</v>
      </c>
      <c r="B13" s="127" t="s">
        <v>55</v>
      </c>
      <c r="C13" s="313" t="s">
        <v>30</v>
      </c>
      <c r="D13" s="117">
        <f>PREENCHER!G29*'PARÃMETROS - NÃO MEXER !'!D33</f>
        <v>0</v>
      </c>
      <c r="E13" s="110">
        <f>PREENCHER!H29*'PARÃMETROS - NÃO MEXER !'!D33</f>
        <v>0</v>
      </c>
      <c r="F13" s="110">
        <f>PREENCHER!I29*'PARÃMETROS - NÃO MEXER !'!D33</f>
        <v>0</v>
      </c>
      <c r="G13" s="110">
        <f>PREENCHER!J29*'PARÃMETROS - NÃO MEXER !'!D33</f>
        <v>0</v>
      </c>
      <c r="H13" s="110">
        <f>PREENCHER!K29*'PARÃMETROS - NÃO MEXER !'!D33</f>
        <v>0</v>
      </c>
      <c r="I13" s="110">
        <f>PREENCHER!L29*'PARÃMETROS - NÃO MEXER !'!D33</f>
        <v>0</v>
      </c>
      <c r="J13" s="110">
        <f>PREENCHER!M29*'PARÃMETROS - NÃO MEXER !'!D33</f>
        <v>0</v>
      </c>
      <c r="K13" s="110">
        <f>PREENCHER!N29*'PARÃMETROS - NÃO MEXER !'!D33</f>
        <v>0</v>
      </c>
      <c r="L13" s="110">
        <f>PREENCHER!O29*'PARÃMETROS - NÃO MEXER !'!D33</f>
        <v>0</v>
      </c>
      <c r="M13" s="110">
        <f>PREENCHER!P29*'PARÃMETROS - NÃO MEXER !'!D33</f>
        <v>0</v>
      </c>
      <c r="N13" s="110">
        <f>PREENCHER!Q29*'PARÃMETROS - NÃO MEXER !'!D33</f>
        <v>0</v>
      </c>
      <c r="O13" s="110">
        <f>PREENCHER!R29*'PARÃMETROS - NÃO MEXER !'!D33</f>
        <v>0</v>
      </c>
      <c r="P13" s="110">
        <f>PREENCHER!S29*'PARÃMETROS - NÃO MEXER !'!D33</f>
        <v>0</v>
      </c>
      <c r="Q13" s="110">
        <f>PREENCHER!T29*'PARÃMETROS - NÃO MEXER !'!D33</f>
        <v>0</v>
      </c>
      <c r="R13" s="110">
        <f>PREENCHER!U29*'PARÃMETROS - NÃO MEXER !'!D33</f>
        <v>0</v>
      </c>
      <c r="S13" s="118">
        <f>PREENCHER!V29*'PARÃMETROS - NÃO MEXER !'!D33</f>
        <v>0</v>
      </c>
      <c r="T13" s="314">
        <f t="shared" si="0"/>
        <v>0</v>
      </c>
      <c r="U13" s="124"/>
    </row>
    <row r="14" spans="1:21" x14ac:dyDescent="0.25">
      <c r="A14" s="131">
        <f t="shared" si="1"/>
        <v>8</v>
      </c>
      <c r="B14" s="127" t="s">
        <v>95</v>
      </c>
      <c r="C14" s="313" t="s">
        <v>30</v>
      </c>
      <c r="D14" s="117">
        <f>PREENCHER!G30*'PARÃMETROS - NÃO MEXER !'!D34</f>
        <v>0</v>
      </c>
      <c r="E14" s="110">
        <f>PREENCHER!H30*'PARÃMETROS - NÃO MEXER !'!D34</f>
        <v>0</v>
      </c>
      <c r="F14" s="110">
        <f>PREENCHER!I30*'PARÃMETROS - NÃO MEXER !'!D34</f>
        <v>0</v>
      </c>
      <c r="G14" s="110">
        <f>PREENCHER!J30*'PARÃMETROS - NÃO MEXER !'!D34</f>
        <v>0</v>
      </c>
      <c r="H14" s="110">
        <f>PREENCHER!K30*'PARÃMETROS - NÃO MEXER !'!D34</f>
        <v>0</v>
      </c>
      <c r="I14" s="110">
        <f>PREENCHER!L30*'PARÃMETROS - NÃO MEXER !'!D34</f>
        <v>0</v>
      </c>
      <c r="J14" s="110">
        <f>PREENCHER!M30*'PARÃMETROS - NÃO MEXER !'!D34</f>
        <v>0</v>
      </c>
      <c r="K14" s="110">
        <f>PREENCHER!N30*'PARÃMETROS - NÃO MEXER !'!D34</f>
        <v>0</v>
      </c>
      <c r="L14" s="110">
        <f>PREENCHER!O30*'PARÃMETROS - NÃO MEXER !'!D34</f>
        <v>0</v>
      </c>
      <c r="M14" s="110">
        <f>PREENCHER!P30*'PARÃMETROS - NÃO MEXER !'!D34</f>
        <v>0</v>
      </c>
      <c r="N14" s="110">
        <f>PREENCHER!Q30*'PARÃMETROS - NÃO MEXER !'!D34</f>
        <v>0</v>
      </c>
      <c r="O14" s="110">
        <f>PREENCHER!R30*'PARÃMETROS - NÃO MEXER !'!D34</f>
        <v>0</v>
      </c>
      <c r="P14" s="110">
        <f>PREENCHER!S30*'PARÃMETROS - NÃO MEXER !'!D34</f>
        <v>0</v>
      </c>
      <c r="Q14" s="110">
        <f>PREENCHER!T30*'PARÃMETROS - NÃO MEXER !'!D34</f>
        <v>0</v>
      </c>
      <c r="R14" s="110">
        <f>PREENCHER!U30*'PARÃMETROS - NÃO MEXER !'!D34</f>
        <v>0</v>
      </c>
      <c r="S14" s="118">
        <f>PREENCHER!V30*'PARÃMETROS - NÃO MEXER !'!D34</f>
        <v>0</v>
      </c>
      <c r="T14" s="314">
        <f t="shared" si="0"/>
        <v>0</v>
      </c>
      <c r="U14" s="124"/>
    </row>
    <row r="15" spans="1:21" x14ac:dyDescent="0.25">
      <c r="A15" s="131">
        <f t="shared" si="1"/>
        <v>9</v>
      </c>
      <c r="B15" s="127" t="s">
        <v>194</v>
      </c>
      <c r="C15" s="313" t="s">
        <v>30</v>
      </c>
      <c r="D15" s="117">
        <f>PREENCHER!G31*'PARÃMETROS - NÃO MEXER !'!D35</f>
        <v>0</v>
      </c>
      <c r="E15" s="110">
        <f>PREENCHER!H31*'PARÃMETROS - NÃO MEXER !'!D35</f>
        <v>0</v>
      </c>
      <c r="F15" s="110">
        <f>PREENCHER!I31*'PARÃMETROS - NÃO MEXER !'!D35</f>
        <v>0</v>
      </c>
      <c r="G15" s="110">
        <f>PREENCHER!J31*'PARÃMETROS - NÃO MEXER !'!D35</f>
        <v>0</v>
      </c>
      <c r="H15" s="110">
        <f>PREENCHER!K31*'PARÃMETROS - NÃO MEXER !'!D35</f>
        <v>0</v>
      </c>
      <c r="I15" s="110">
        <f>PREENCHER!L31*'PARÃMETROS - NÃO MEXER !'!D35</f>
        <v>0</v>
      </c>
      <c r="J15" s="110">
        <f>PREENCHER!M31*'PARÃMETROS - NÃO MEXER !'!D35</f>
        <v>0</v>
      </c>
      <c r="K15" s="110">
        <f>PREENCHER!N31*'PARÃMETROS - NÃO MEXER !'!D35</f>
        <v>0</v>
      </c>
      <c r="L15" s="110">
        <f>PREENCHER!O31*'PARÃMETROS - NÃO MEXER !'!D35</f>
        <v>0</v>
      </c>
      <c r="M15" s="110">
        <f>PREENCHER!P31*'PARÃMETROS - NÃO MEXER !'!D35</f>
        <v>0</v>
      </c>
      <c r="N15" s="110">
        <f>PREENCHER!Q31*'PARÃMETROS - NÃO MEXER !'!D35</f>
        <v>0</v>
      </c>
      <c r="O15" s="110">
        <f>PREENCHER!R31*'PARÃMETROS - NÃO MEXER !'!D35</f>
        <v>0</v>
      </c>
      <c r="P15" s="110">
        <f>PREENCHER!S31*'PARÃMETROS - NÃO MEXER !'!D35</f>
        <v>0</v>
      </c>
      <c r="Q15" s="110">
        <f>PREENCHER!T31*'PARÃMETROS - NÃO MEXER !'!D35</f>
        <v>0</v>
      </c>
      <c r="R15" s="110">
        <f>PREENCHER!U31*'PARÃMETROS - NÃO MEXER !'!D35</f>
        <v>0</v>
      </c>
      <c r="S15" s="118">
        <f>PREENCHER!V31*'PARÃMETROS - NÃO MEXER !'!D35</f>
        <v>0</v>
      </c>
      <c r="T15" s="314">
        <f t="shared" si="0"/>
        <v>0</v>
      </c>
      <c r="U15" s="124"/>
    </row>
    <row r="16" spans="1:21" x14ac:dyDescent="0.25">
      <c r="A16" s="131">
        <f t="shared" si="1"/>
        <v>10</v>
      </c>
      <c r="B16" s="127" t="s">
        <v>56</v>
      </c>
      <c r="C16" s="313" t="s">
        <v>30</v>
      </c>
      <c r="D16" s="117">
        <f>PREENCHER!G32*'PARÃMETROS - NÃO MEXER !'!D36</f>
        <v>0</v>
      </c>
      <c r="E16" s="110">
        <f>PREENCHER!H32*'PARÃMETROS - NÃO MEXER !'!D36</f>
        <v>0</v>
      </c>
      <c r="F16" s="110">
        <f>PREENCHER!I32*'PARÃMETROS - NÃO MEXER !'!D36</f>
        <v>0</v>
      </c>
      <c r="G16" s="110">
        <f>PREENCHER!J32*'PARÃMETROS - NÃO MEXER !'!D36</f>
        <v>0</v>
      </c>
      <c r="H16" s="110">
        <f>PREENCHER!K32*'PARÃMETROS - NÃO MEXER !'!D36</f>
        <v>0</v>
      </c>
      <c r="I16" s="110">
        <f>PREENCHER!L32*'PARÃMETROS - NÃO MEXER !'!D36</f>
        <v>0</v>
      </c>
      <c r="J16" s="110">
        <f>PREENCHER!M32*'PARÃMETROS - NÃO MEXER !'!D36</f>
        <v>0</v>
      </c>
      <c r="K16" s="110">
        <f>PREENCHER!N32*'PARÃMETROS - NÃO MEXER !'!D36</f>
        <v>0</v>
      </c>
      <c r="L16" s="110">
        <f>PREENCHER!O32*'PARÃMETROS - NÃO MEXER !'!D36</f>
        <v>0</v>
      </c>
      <c r="M16" s="110">
        <f>PREENCHER!P32*'PARÃMETROS - NÃO MEXER !'!D36</f>
        <v>0</v>
      </c>
      <c r="N16" s="110">
        <f>PREENCHER!Q32*'PARÃMETROS - NÃO MEXER !'!D36</f>
        <v>0</v>
      </c>
      <c r="O16" s="110">
        <f>PREENCHER!R32*'PARÃMETROS - NÃO MEXER !'!D36</f>
        <v>0</v>
      </c>
      <c r="P16" s="110">
        <f>PREENCHER!S32*'PARÃMETROS - NÃO MEXER !'!D36</f>
        <v>0</v>
      </c>
      <c r="Q16" s="110">
        <f>PREENCHER!T32*'PARÃMETROS - NÃO MEXER !'!D36</f>
        <v>0</v>
      </c>
      <c r="R16" s="110">
        <f>PREENCHER!U32*'PARÃMETROS - NÃO MEXER !'!D36</f>
        <v>0</v>
      </c>
      <c r="S16" s="118">
        <f>PREENCHER!V32*'PARÃMETROS - NÃO MEXER !'!D36</f>
        <v>0</v>
      </c>
      <c r="T16" s="314">
        <f t="shared" si="0"/>
        <v>0</v>
      </c>
      <c r="U16" s="124"/>
    </row>
    <row r="17" spans="1:21" x14ac:dyDescent="0.25">
      <c r="A17" s="131">
        <f t="shared" si="1"/>
        <v>11</v>
      </c>
      <c r="B17" s="127" t="s">
        <v>57</v>
      </c>
      <c r="C17" s="313" t="s">
        <v>30</v>
      </c>
      <c r="D17" s="117">
        <f>PREENCHER!G33*'PARÃMETROS - NÃO MEXER !'!D37</f>
        <v>0</v>
      </c>
      <c r="E17" s="110">
        <f>PREENCHER!H33*'PARÃMETROS - NÃO MEXER !'!D37</f>
        <v>0</v>
      </c>
      <c r="F17" s="110">
        <f>PREENCHER!I33*'PARÃMETROS - NÃO MEXER !'!D37</f>
        <v>0</v>
      </c>
      <c r="G17" s="110">
        <f>PREENCHER!J33*'PARÃMETROS - NÃO MEXER !'!D37</f>
        <v>0</v>
      </c>
      <c r="H17" s="110">
        <f>PREENCHER!K33*'PARÃMETROS - NÃO MEXER !'!D37</f>
        <v>0</v>
      </c>
      <c r="I17" s="110">
        <f>PREENCHER!L33*'PARÃMETROS - NÃO MEXER !'!D37</f>
        <v>0</v>
      </c>
      <c r="J17" s="110">
        <f>PREENCHER!M33*'PARÃMETROS - NÃO MEXER !'!D37</f>
        <v>0</v>
      </c>
      <c r="K17" s="110">
        <f>PREENCHER!N33*'PARÃMETROS - NÃO MEXER !'!D37</f>
        <v>0</v>
      </c>
      <c r="L17" s="110">
        <f>PREENCHER!O33*'PARÃMETROS - NÃO MEXER !'!D37</f>
        <v>0</v>
      </c>
      <c r="M17" s="110">
        <f>PREENCHER!P33*'PARÃMETROS - NÃO MEXER !'!D37</f>
        <v>0</v>
      </c>
      <c r="N17" s="110">
        <f>PREENCHER!Q33*'PARÃMETROS - NÃO MEXER !'!D37</f>
        <v>0</v>
      </c>
      <c r="O17" s="110">
        <f>PREENCHER!R33*'PARÃMETROS - NÃO MEXER !'!D37</f>
        <v>0</v>
      </c>
      <c r="P17" s="110">
        <f>PREENCHER!S33*'PARÃMETROS - NÃO MEXER !'!D37</f>
        <v>0</v>
      </c>
      <c r="Q17" s="110">
        <f>PREENCHER!T33*'PARÃMETROS - NÃO MEXER !'!D37</f>
        <v>0</v>
      </c>
      <c r="R17" s="110">
        <f>PREENCHER!U33*'PARÃMETROS - NÃO MEXER !'!D37</f>
        <v>0</v>
      </c>
      <c r="S17" s="118">
        <f>PREENCHER!V33*'PARÃMETROS - NÃO MEXER !'!D37</f>
        <v>0</v>
      </c>
      <c r="T17" s="314">
        <f t="shared" si="0"/>
        <v>0</v>
      </c>
      <c r="U17" s="124"/>
    </row>
    <row r="18" spans="1:21" x14ac:dyDescent="0.25">
      <c r="A18" s="131">
        <f t="shared" si="1"/>
        <v>12</v>
      </c>
      <c r="B18" s="127" t="s">
        <v>58</v>
      </c>
      <c r="C18" s="313" t="s">
        <v>30</v>
      </c>
      <c r="D18" s="117">
        <f>PREENCHER!G34*'PARÃMETROS - NÃO MEXER !'!D38</f>
        <v>0</v>
      </c>
      <c r="E18" s="110">
        <f>PREENCHER!H34*'PARÃMETROS - NÃO MEXER !'!D38</f>
        <v>0</v>
      </c>
      <c r="F18" s="110">
        <f>PREENCHER!I34*'PARÃMETROS - NÃO MEXER !'!D38</f>
        <v>0</v>
      </c>
      <c r="G18" s="110">
        <f>PREENCHER!J34*'PARÃMETROS - NÃO MEXER !'!D38</f>
        <v>0</v>
      </c>
      <c r="H18" s="110">
        <f>PREENCHER!K34*'PARÃMETROS - NÃO MEXER !'!D38</f>
        <v>0</v>
      </c>
      <c r="I18" s="110">
        <f>PREENCHER!L34*'PARÃMETROS - NÃO MEXER !'!D38</f>
        <v>0</v>
      </c>
      <c r="J18" s="110">
        <f>PREENCHER!M34*'PARÃMETROS - NÃO MEXER !'!D38</f>
        <v>0</v>
      </c>
      <c r="K18" s="110">
        <f>PREENCHER!N34*'PARÃMETROS - NÃO MEXER !'!D38</f>
        <v>0</v>
      </c>
      <c r="L18" s="110">
        <f>PREENCHER!O34*'PARÃMETROS - NÃO MEXER !'!D38</f>
        <v>0</v>
      </c>
      <c r="M18" s="110">
        <f>PREENCHER!P34*'PARÃMETROS - NÃO MEXER !'!D38</f>
        <v>0</v>
      </c>
      <c r="N18" s="110">
        <f>PREENCHER!Q34*'PARÃMETROS - NÃO MEXER !'!D38</f>
        <v>0</v>
      </c>
      <c r="O18" s="110">
        <f>PREENCHER!R34*'PARÃMETROS - NÃO MEXER !'!D38</f>
        <v>0</v>
      </c>
      <c r="P18" s="110">
        <f>PREENCHER!S34*'PARÃMETROS - NÃO MEXER !'!D38</f>
        <v>0</v>
      </c>
      <c r="Q18" s="110">
        <f>PREENCHER!T34*'PARÃMETROS - NÃO MEXER !'!D38</f>
        <v>0</v>
      </c>
      <c r="R18" s="110">
        <f>PREENCHER!U34*'PARÃMETROS - NÃO MEXER !'!D38</f>
        <v>0</v>
      </c>
      <c r="S18" s="118">
        <f>PREENCHER!V34*'PARÃMETROS - NÃO MEXER !'!D38</f>
        <v>0</v>
      </c>
      <c r="T18" s="314">
        <f t="shared" si="0"/>
        <v>0</v>
      </c>
      <c r="U18" s="124"/>
    </row>
    <row r="19" spans="1:21" x14ac:dyDescent="0.25">
      <c r="A19" s="131">
        <f t="shared" si="1"/>
        <v>13</v>
      </c>
      <c r="B19" s="127" t="s">
        <v>59</v>
      </c>
      <c r="C19" s="313" t="s">
        <v>30</v>
      </c>
      <c r="D19" s="117">
        <f>PREENCHER!G35*'PARÃMETROS - NÃO MEXER !'!D39</f>
        <v>0</v>
      </c>
      <c r="E19" s="110">
        <f>PREENCHER!H35*'PARÃMETROS - NÃO MEXER !'!D39</f>
        <v>0</v>
      </c>
      <c r="F19" s="110">
        <f>PREENCHER!I35*'PARÃMETROS - NÃO MEXER !'!D39</f>
        <v>0</v>
      </c>
      <c r="G19" s="110">
        <f>PREENCHER!J35*'PARÃMETROS - NÃO MEXER !'!D39</f>
        <v>0</v>
      </c>
      <c r="H19" s="110">
        <f>PREENCHER!K35*'PARÃMETROS - NÃO MEXER !'!D39</f>
        <v>0</v>
      </c>
      <c r="I19" s="110">
        <f>PREENCHER!L35*'PARÃMETROS - NÃO MEXER !'!D39</f>
        <v>0</v>
      </c>
      <c r="J19" s="110">
        <f>PREENCHER!M35*'PARÃMETROS - NÃO MEXER !'!D39</f>
        <v>0</v>
      </c>
      <c r="K19" s="110">
        <f>PREENCHER!N35*'PARÃMETROS - NÃO MEXER !'!D39</f>
        <v>0</v>
      </c>
      <c r="L19" s="110">
        <f>PREENCHER!O35*'PARÃMETROS - NÃO MEXER !'!D39</f>
        <v>0</v>
      </c>
      <c r="M19" s="110">
        <f>PREENCHER!P35*'PARÃMETROS - NÃO MEXER !'!D39</f>
        <v>0</v>
      </c>
      <c r="N19" s="110">
        <f>PREENCHER!Q35*'PARÃMETROS - NÃO MEXER !'!D39</f>
        <v>0</v>
      </c>
      <c r="O19" s="110">
        <f>PREENCHER!R35*'PARÃMETROS - NÃO MEXER !'!D39</f>
        <v>0</v>
      </c>
      <c r="P19" s="110">
        <f>PREENCHER!S35*'PARÃMETROS - NÃO MEXER !'!D39</f>
        <v>0</v>
      </c>
      <c r="Q19" s="110">
        <f>PREENCHER!T35*'PARÃMETROS - NÃO MEXER !'!D39</f>
        <v>0</v>
      </c>
      <c r="R19" s="110">
        <f>PREENCHER!U35*'PARÃMETROS - NÃO MEXER !'!D39</f>
        <v>0</v>
      </c>
      <c r="S19" s="118">
        <f>PREENCHER!V35*'PARÃMETROS - NÃO MEXER !'!D39</f>
        <v>0</v>
      </c>
      <c r="T19" s="314">
        <f t="shared" si="0"/>
        <v>0</v>
      </c>
      <c r="U19" s="124"/>
    </row>
    <row r="20" spans="1:21" x14ac:dyDescent="0.25">
      <c r="A20" s="131">
        <f t="shared" si="1"/>
        <v>14</v>
      </c>
      <c r="B20" s="127" t="s">
        <v>60</v>
      </c>
      <c r="C20" s="313" t="s">
        <v>30</v>
      </c>
      <c r="D20" s="117">
        <f>PREENCHER!G36*'PARÃMETROS - NÃO MEXER !'!D40</f>
        <v>0</v>
      </c>
      <c r="E20" s="110">
        <f>PREENCHER!H36*'PARÃMETROS - NÃO MEXER !'!D40</f>
        <v>0</v>
      </c>
      <c r="F20" s="110">
        <f>PREENCHER!I36*'PARÃMETROS - NÃO MEXER !'!D40</f>
        <v>0</v>
      </c>
      <c r="G20" s="110">
        <f>PREENCHER!J36*'PARÃMETROS - NÃO MEXER !'!D40</f>
        <v>0</v>
      </c>
      <c r="H20" s="110">
        <f>PREENCHER!K36*'PARÃMETROS - NÃO MEXER !'!D40</f>
        <v>0</v>
      </c>
      <c r="I20" s="110">
        <f>PREENCHER!L36*'PARÃMETROS - NÃO MEXER !'!D40</f>
        <v>0</v>
      </c>
      <c r="J20" s="110">
        <f>PREENCHER!M36*'PARÃMETROS - NÃO MEXER !'!D40</f>
        <v>0</v>
      </c>
      <c r="K20" s="110">
        <f>PREENCHER!N36*'PARÃMETROS - NÃO MEXER !'!D40</f>
        <v>0</v>
      </c>
      <c r="L20" s="110">
        <f>PREENCHER!O36*'PARÃMETROS - NÃO MEXER !'!D40</f>
        <v>0</v>
      </c>
      <c r="M20" s="110">
        <f>PREENCHER!P36*'PARÃMETROS - NÃO MEXER !'!D40</f>
        <v>0</v>
      </c>
      <c r="N20" s="110">
        <f>PREENCHER!Q36*'PARÃMETROS - NÃO MEXER !'!D40</f>
        <v>0</v>
      </c>
      <c r="O20" s="110">
        <f>PREENCHER!R36*'PARÃMETROS - NÃO MEXER !'!D40</f>
        <v>0</v>
      </c>
      <c r="P20" s="110">
        <f>PREENCHER!S36*'PARÃMETROS - NÃO MEXER !'!D40</f>
        <v>0</v>
      </c>
      <c r="Q20" s="110">
        <f>PREENCHER!T36*'PARÃMETROS - NÃO MEXER !'!D40</f>
        <v>0</v>
      </c>
      <c r="R20" s="110">
        <f>PREENCHER!U36*'PARÃMETROS - NÃO MEXER !'!D40</f>
        <v>0</v>
      </c>
      <c r="S20" s="118">
        <f>PREENCHER!V36*'PARÃMETROS - NÃO MEXER !'!D40</f>
        <v>0</v>
      </c>
      <c r="T20" s="314">
        <f t="shared" si="0"/>
        <v>0</v>
      </c>
      <c r="U20" s="124"/>
    </row>
    <row r="21" spans="1:21" x14ac:dyDescent="0.25">
      <c r="A21" s="131">
        <f t="shared" si="1"/>
        <v>15</v>
      </c>
      <c r="B21" s="127" t="s">
        <v>61</v>
      </c>
      <c r="C21" s="313" t="s">
        <v>30</v>
      </c>
      <c r="D21" s="117">
        <f>PREENCHER!G37*'PARÃMETROS - NÃO MEXER !'!D41</f>
        <v>0</v>
      </c>
      <c r="E21" s="110">
        <f>PREENCHER!H37*'PARÃMETROS - NÃO MEXER !'!D41</f>
        <v>0</v>
      </c>
      <c r="F21" s="110">
        <f>PREENCHER!I37*'PARÃMETROS - NÃO MEXER !'!D41</f>
        <v>0</v>
      </c>
      <c r="G21" s="110">
        <f>PREENCHER!J37*'PARÃMETROS - NÃO MEXER !'!D41</f>
        <v>0</v>
      </c>
      <c r="H21" s="110">
        <f>PREENCHER!K37*'PARÃMETROS - NÃO MEXER !'!D41</f>
        <v>0</v>
      </c>
      <c r="I21" s="110">
        <f>PREENCHER!L37*'PARÃMETROS - NÃO MEXER !'!D41</f>
        <v>0</v>
      </c>
      <c r="J21" s="110">
        <f>PREENCHER!M37*'PARÃMETROS - NÃO MEXER !'!D41</f>
        <v>0</v>
      </c>
      <c r="K21" s="110">
        <f>PREENCHER!N37*'PARÃMETROS - NÃO MEXER !'!D41</f>
        <v>0</v>
      </c>
      <c r="L21" s="110">
        <f>PREENCHER!O37*'PARÃMETROS - NÃO MEXER !'!D41</f>
        <v>0</v>
      </c>
      <c r="M21" s="110">
        <f>PREENCHER!P37*'PARÃMETROS - NÃO MEXER !'!D41</f>
        <v>0</v>
      </c>
      <c r="N21" s="110">
        <f>PREENCHER!Q37*'PARÃMETROS - NÃO MEXER !'!D41</f>
        <v>0</v>
      </c>
      <c r="O21" s="110">
        <f>PREENCHER!R37*'PARÃMETROS - NÃO MEXER !'!D41</f>
        <v>0</v>
      </c>
      <c r="P21" s="110">
        <f>PREENCHER!S37*'PARÃMETROS - NÃO MEXER !'!D41</f>
        <v>0</v>
      </c>
      <c r="Q21" s="110">
        <f>PREENCHER!T37*'PARÃMETROS - NÃO MEXER !'!D41</f>
        <v>0</v>
      </c>
      <c r="R21" s="110">
        <f>PREENCHER!U37*'PARÃMETROS - NÃO MEXER !'!D41</f>
        <v>0</v>
      </c>
      <c r="S21" s="118">
        <f>PREENCHER!V37*'PARÃMETROS - NÃO MEXER !'!D41</f>
        <v>0</v>
      </c>
      <c r="T21" s="314">
        <f t="shared" si="0"/>
        <v>0</v>
      </c>
      <c r="U21" s="124"/>
    </row>
    <row r="22" spans="1:21" x14ac:dyDescent="0.25">
      <c r="A22" s="131">
        <f t="shared" si="1"/>
        <v>16</v>
      </c>
      <c r="B22" s="127" t="s">
        <v>62</v>
      </c>
      <c r="C22" s="313" t="s">
        <v>30</v>
      </c>
      <c r="D22" s="117">
        <f>PREENCHER!G38*'PARÃMETROS - NÃO MEXER !'!D42</f>
        <v>0</v>
      </c>
      <c r="E22" s="110">
        <f>PREENCHER!H38*'PARÃMETROS - NÃO MEXER !'!D42</f>
        <v>0</v>
      </c>
      <c r="F22" s="110">
        <f>PREENCHER!I38*'PARÃMETROS - NÃO MEXER !'!D42</f>
        <v>0</v>
      </c>
      <c r="G22" s="110">
        <f>PREENCHER!J38*'PARÃMETROS - NÃO MEXER !'!D42</f>
        <v>0</v>
      </c>
      <c r="H22" s="110">
        <f>PREENCHER!K38*'PARÃMETROS - NÃO MEXER !'!D42</f>
        <v>0</v>
      </c>
      <c r="I22" s="110">
        <f>PREENCHER!L38*'PARÃMETROS - NÃO MEXER !'!D42</f>
        <v>0</v>
      </c>
      <c r="J22" s="110">
        <f>PREENCHER!M38*'PARÃMETROS - NÃO MEXER !'!D42</f>
        <v>0</v>
      </c>
      <c r="K22" s="110">
        <f>PREENCHER!N38*'PARÃMETROS - NÃO MEXER !'!D42</f>
        <v>0</v>
      </c>
      <c r="L22" s="110">
        <f>PREENCHER!O38*'PARÃMETROS - NÃO MEXER !'!D42</f>
        <v>0</v>
      </c>
      <c r="M22" s="110">
        <f>PREENCHER!P38*'PARÃMETROS - NÃO MEXER !'!D42</f>
        <v>0</v>
      </c>
      <c r="N22" s="110">
        <f>PREENCHER!Q38*'PARÃMETROS - NÃO MEXER !'!D42</f>
        <v>0</v>
      </c>
      <c r="O22" s="110">
        <f>PREENCHER!R38*'PARÃMETROS - NÃO MEXER !'!D42</f>
        <v>0</v>
      </c>
      <c r="P22" s="110">
        <f>PREENCHER!S38*'PARÃMETROS - NÃO MEXER !'!D42</f>
        <v>0</v>
      </c>
      <c r="Q22" s="110">
        <f>PREENCHER!T38*'PARÃMETROS - NÃO MEXER !'!D42</f>
        <v>0</v>
      </c>
      <c r="R22" s="110">
        <f>PREENCHER!U38*'PARÃMETROS - NÃO MEXER !'!D42</f>
        <v>0</v>
      </c>
      <c r="S22" s="118">
        <f>PREENCHER!V38*'PARÃMETROS - NÃO MEXER !'!D42</f>
        <v>0</v>
      </c>
      <c r="T22" s="314">
        <f t="shared" si="0"/>
        <v>0</v>
      </c>
      <c r="U22" s="124"/>
    </row>
    <row r="23" spans="1:21" x14ac:dyDescent="0.25">
      <c r="A23" s="131">
        <f t="shared" si="1"/>
        <v>17</v>
      </c>
      <c r="B23" s="127" t="s">
        <v>63</v>
      </c>
      <c r="C23" s="313" t="s">
        <v>30</v>
      </c>
      <c r="D23" s="117">
        <f>PREENCHER!G39*'PARÃMETROS - NÃO MEXER !'!D43</f>
        <v>0</v>
      </c>
      <c r="E23" s="110">
        <f>PREENCHER!H39*'PARÃMETROS - NÃO MEXER !'!D43</f>
        <v>0</v>
      </c>
      <c r="F23" s="110">
        <f>PREENCHER!I39*'PARÃMETROS - NÃO MEXER !'!D43</f>
        <v>0</v>
      </c>
      <c r="G23" s="110">
        <f>PREENCHER!J39*'PARÃMETROS - NÃO MEXER !'!D43</f>
        <v>0</v>
      </c>
      <c r="H23" s="110">
        <f>PREENCHER!K39*'PARÃMETROS - NÃO MEXER !'!D43</f>
        <v>0</v>
      </c>
      <c r="I23" s="110">
        <f>PREENCHER!L39*'PARÃMETROS - NÃO MEXER !'!D43</f>
        <v>0</v>
      </c>
      <c r="J23" s="110">
        <f>PREENCHER!M39*'PARÃMETROS - NÃO MEXER !'!D43</f>
        <v>0</v>
      </c>
      <c r="K23" s="110">
        <f>PREENCHER!N39*'PARÃMETROS - NÃO MEXER !'!D43</f>
        <v>0</v>
      </c>
      <c r="L23" s="110">
        <f>PREENCHER!O39*'PARÃMETROS - NÃO MEXER !'!D43</f>
        <v>0</v>
      </c>
      <c r="M23" s="110">
        <f>PREENCHER!P39*'PARÃMETROS - NÃO MEXER !'!D43</f>
        <v>0</v>
      </c>
      <c r="N23" s="110">
        <f>PREENCHER!Q39*'PARÃMETROS - NÃO MEXER !'!D43</f>
        <v>0</v>
      </c>
      <c r="O23" s="110">
        <f>PREENCHER!R39*'PARÃMETROS - NÃO MEXER !'!D43</f>
        <v>0</v>
      </c>
      <c r="P23" s="110">
        <f>PREENCHER!S39*'PARÃMETROS - NÃO MEXER !'!D43</f>
        <v>0</v>
      </c>
      <c r="Q23" s="110">
        <f>PREENCHER!T39*'PARÃMETROS - NÃO MEXER !'!D43</f>
        <v>0</v>
      </c>
      <c r="R23" s="110">
        <f>PREENCHER!U39*'PARÃMETROS - NÃO MEXER !'!D43</f>
        <v>0</v>
      </c>
      <c r="S23" s="118">
        <f>PREENCHER!V39*'PARÃMETROS - NÃO MEXER !'!D43</f>
        <v>0</v>
      </c>
      <c r="T23" s="314">
        <f t="shared" si="0"/>
        <v>0</v>
      </c>
      <c r="U23" s="124"/>
    </row>
    <row r="24" spans="1:21" x14ac:dyDescent="0.25">
      <c r="A24" s="131">
        <f t="shared" si="1"/>
        <v>18</v>
      </c>
      <c r="B24" s="127" t="s">
        <v>195</v>
      </c>
      <c r="C24" s="313" t="s">
        <v>30</v>
      </c>
      <c r="D24" s="117">
        <f>PREENCHER!G40*'PARÃMETROS - NÃO MEXER !'!D44</f>
        <v>0</v>
      </c>
      <c r="E24" s="110">
        <f>PREENCHER!H40*'PARÃMETROS - NÃO MEXER !'!D44</f>
        <v>0</v>
      </c>
      <c r="F24" s="110">
        <f>PREENCHER!I40*'PARÃMETROS - NÃO MEXER !'!D44</f>
        <v>0</v>
      </c>
      <c r="G24" s="110">
        <f>PREENCHER!J40*'PARÃMETROS - NÃO MEXER !'!D44</f>
        <v>0</v>
      </c>
      <c r="H24" s="110">
        <f>PREENCHER!K40*'PARÃMETROS - NÃO MEXER !'!D44</f>
        <v>0</v>
      </c>
      <c r="I24" s="110">
        <f>PREENCHER!L40*'PARÃMETROS - NÃO MEXER !'!D44</f>
        <v>0</v>
      </c>
      <c r="J24" s="110">
        <f>PREENCHER!M40*'PARÃMETROS - NÃO MEXER !'!D44</f>
        <v>0</v>
      </c>
      <c r="K24" s="110">
        <f>PREENCHER!N40*'PARÃMETROS - NÃO MEXER !'!D44</f>
        <v>0</v>
      </c>
      <c r="L24" s="110">
        <f>PREENCHER!O40*'PARÃMETROS - NÃO MEXER !'!D44</f>
        <v>0</v>
      </c>
      <c r="M24" s="110">
        <f>PREENCHER!P40*'PARÃMETROS - NÃO MEXER !'!D44</f>
        <v>0</v>
      </c>
      <c r="N24" s="110">
        <f>PREENCHER!Q40*'PARÃMETROS - NÃO MEXER !'!D44</f>
        <v>0</v>
      </c>
      <c r="O24" s="110">
        <f>PREENCHER!R40*'PARÃMETROS - NÃO MEXER !'!D44</f>
        <v>0</v>
      </c>
      <c r="P24" s="110">
        <f>PREENCHER!S40*'PARÃMETROS - NÃO MEXER !'!D44</f>
        <v>0</v>
      </c>
      <c r="Q24" s="110">
        <f>PREENCHER!T40*'PARÃMETROS - NÃO MEXER !'!D44</f>
        <v>0</v>
      </c>
      <c r="R24" s="110">
        <f>PREENCHER!U40*'PARÃMETROS - NÃO MEXER !'!D44</f>
        <v>0</v>
      </c>
      <c r="S24" s="118">
        <f>PREENCHER!V40*'PARÃMETROS - NÃO MEXER !'!D44</f>
        <v>0</v>
      </c>
      <c r="T24" s="314">
        <f t="shared" si="0"/>
        <v>0</v>
      </c>
      <c r="U24" s="124"/>
    </row>
    <row r="25" spans="1:21" x14ac:dyDescent="0.25">
      <c r="A25" s="131">
        <f t="shared" si="1"/>
        <v>19</v>
      </c>
      <c r="B25" s="127" t="s">
        <v>64</v>
      </c>
      <c r="C25" s="313" t="s">
        <v>30</v>
      </c>
      <c r="D25" s="117">
        <f>PREENCHER!G41*'PARÃMETROS - NÃO MEXER !'!D45</f>
        <v>0</v>
      </c>
      <c r="E25" s="110">
        <f>PREENCHER!H41*'PARÃMETROS - NÃO MEXER !'!D45</f>
        <v>0</v>
      </c>
      <c r="F25" s="110">
        <f>PREENCHER!I41*'PARÃMETROS - NÃO MEXER !'!D45</f>
        <v>0</v>
      </c>
      <c r="G25" s="110">
        <f>PREENCHER!J41*'PARÃMETROS - NÃO MEXER !'!D45</f>
        <v>0</v>
      </c>
      <c r="H25" s="110">
        <f>PREENCHER!K41*'PARÃMETROS - NÃO MEXER !'!D45</f>
        <v>0</v>
      </c>
      <c r="I25" s="110">
        <f>PREENCHER!L41*'PARÃMETROS - NÃO MEXER !'!D45</f>
        <v>0</v>
      </c>
      <c r="J25" s="110">
        <f>PREENCHER!M41*'PARÃMETROS - NÃO MEXER !'!D45</f>
        <v>0</v>
      </c>
      <c r="K25" s="110">
        <f>PREENCHER!N41*'PARÃMETROS - NÃO MEXER !'!D45</f>
        <v>0</v>
      </c>
      <c r="L25" s="110">
        <f>PREENCHER!O41*'PARÃMETROS - NÃO MEXER !'!D45</f>
        <v>0</v>
      </c>
      <c r="M25" s="110">
        <f>PREENCHER!P41*'PARÃMETROS - NÃO MEXER !'!D45</f>
        <v>0</v>
      </c>
      <c r="N25" s="110">
        <f>PREENCHER!Q41*'PARÃMETROS - NÃO MEXER !'!D45</f>
        <v>0</v>
      </c>
      <c r="O25" s="110">
        <f>PREENCHER!R41*'PARÃMETROS - NÃO MEXER !'!D45</f>
        <v>0</v>
      </c>
      <c r="P25" s="110">
        <f>PREENCHER!S41*'PARÃMETROS - NÃO MEXER !'!D45</f>
        <v>0</v>
      </c>
      <c r="Q25" s="110">
        <f>PREENCHER!T41*'PARÃMETROS - NÃO MEXER !'!D45</f>
        <v>0</v>
      </c>
      <c r="R25" s="110">
        <f>PREENCHER!U41*'PARÃMETROS - NÃO MEXER !'!D45</f>
        <v>0</v>
      </c>
      <c r="S25" s="118">
        <f>PREENCHER!V41*'PARÃMETROS - NÃO MEXER !'!D45</f>
        <v>0</v>
      </c>
      <c r="T25" s="314">
        <f t="shared" si="0"/>
        <v>0</v>
      </c>
      <c r="U25" s="124"/>
    </row>
    <row r="26" spans="1:21" x14ac:dyDescent="0.25">
      <c r="A26" s="131">
        <f t="shared" si="1"/>
        <v>20</v>
      </c>
      <c r="B26" s="127" t="s">
        <v>65</v>
      </c>
      <c r="C26" s="313" t="s">
        <v>30</v>
      </c>
      <c r="D26" s="117">
        <f>PREENCHER!G42*'PARÃMETROS - NÃO MEXER !'!D46</f>
        <v>0</v>
      </c>
      <c r="E26" s="110">
        <f>PREENCHER!H42*'PARÃMETROS - NÃO MEXER !'!D46</f>
        <v>0</v>
      </c>
      <c r="F26" s="110">
        <f>PREENCHER!I42*'PARÃMETROS - NÃO MEXER !'!D46</f>
        <v>0</v>
      </c>
      <c r="G26" s="110">
        <f>PREENCHER!J42*'PARÃMETROS - NÃO MEXER !'!D46</f>
        <v>0</v>
      </c>
      <c r="H26" s="110">
        <f>PREENCHER!K42*'PARÃMETROS - NÃO MEXER !'!D46</f>
        <v>0</v>
      </c>
      <c r="I26" s="110">
        <f>PREENCHER!L42*'PARÃMETROS - NÃO MEXER !'!D46</f>
        <v>0</v>
      </c>
      <c r="J26" s="110">
        <f>PREENCHER!M42*'PARÃMETROS - NÃO MEXER !'!D46</f>
        <v>0</v>
      </c>
      <c r="K26" s="110">
        <f>PREENCHER!N42*'PARÃMETROS - NÃO MEXER !'!D46</f>
        <v>0</v>
      </c>
      <c r="L26" s="110">
        <f>PREENCHER!O42*'PARÃMETROS - NÃO MEXER !'!D46</f>
        <v>0</v>
      </c>
      <c r="M26" s="110">
        <f>PREENCHER!P42*'PARÃMETROS - NÃO MEXER !'!D46</f>
        <v>0</v>
      </c>
      <c r="N26" s="110">
        <f>PREENCHER!Q42*'PARÃMETROS - NÃO MEXER !'!D46</f>
        <v>0</v>
      </c>
      <c r="O26" s="110">
        <f>PREENCHER!R42*'PARÃMETROS - NÃO MEXER !'!D46</f>
        <v>0</v>
      </c>
      <c r="P26" s="110">
        <f>PREENCHER!S42*'PARÃMETROS - NÃO MEXER !'!D46</f>
        <v>0</v>
      </c>
      <c r="Q26" s="110">
        <f>PREENCHER!T42*'PARÃMETROS - NÃO MEXER !'!D46</f>
        <v>0</v>
      </c>
      <c r="R26" s="110">
        <f>PREENCHER!U42*'PARÃMETROS - NÃO MEXER !'!D46</f>
        <v>0</v>
      </c>
      <c r="S26" s="118">
        <f>PREENCHER!V42*'PARÃMETROS - NÃO MEXER !'!D46</f>
        <v>0</v>
      </c>
      <c r="T26" s="314">
        <f t="shared" si="0"/>
        <v>0</v>
      </c>
      <c r="U26" s="124"/>
    </row>
    <row r="27" spans="1:21" x14ac:dyDescent="0.25">
      <c r="A27" s="131">
        <f t="shared" si="1"/>
        <v>21</v>
      </c>
      <c r="B27" s="127" t="s">
        <v>66</v>
      </c>
      <c r="C27" s="313" t="s">
        <v>30</v>
      </c>
      <c r="D27" s="117">
        <f>PREENCHER!G43*'PARÃMETROS - NÃO MEXER !'!D47</f>
        <v>0</v>
      </c>
      <c r="E27" s="110">
        <f>PREENCHER!H43*'PARÃMETROS - NÃO MEXER !'!D47</f>
        <v>0</v>
      </c>
      <c r="F27" s="110">
        <f>PREENCHER!I43*'PARÃMETROS - NÃO MEXER !'!D47</f>
        <v>0</v>
      </c>
      <c r="G27" s="110">
        <f>PREENCHER!J43*'PARÃMETROS - NÃO MEXER !'!D47</f>
        <v>0</v>
      </c>
      <c r="H27" s="110">
        <f>PREENCHER!K43*'PARÃMETROS - NÃO MEXER !'!D47</f>
        <v>0</v>
      </c>
      <c r="I27" s="110">
        <f>PREENCHER!L43*'PARÃMETROS - NÃO MEXER !'!D47</f>
        <v>0</v>
      </c>
      <c r="J27" s="110">
        <f>PREENCHER!M43*'PARÃMETROS - NÃO MEXER !'!D47</f>
        <v>0</v>
      </c>
      <c r="K27" s="110">
        <f>PREENCHER!N43*'PARÃMETROS - NÃO MEXER !'!D47</f>
        <v>0</v>
      </c>
      <c r="L27" s="110">
        <f>PREENCHER!O43*'PARÃMETROS - NÃO MEXER !'!D47</f>
        <v>0</v>
      </c>
      <c r="M27" s="110">
        <f>PREENCHER!P43*'PARÃMETROS - NÃO MEXER !'!D47</f>
        <v>0</v>
      </c>
      <c r="N27" s="110">
        <f>PREENCHER!Q43*'PARÃMETROS - NÃO MEXER !'!D47</f>
        <v>0</v>
      </c>
      <c r="O27" s="110">
        <f>PREENCHER!R43*'PARÃMETROS - NÃO MEXER !'!D47</f>
        <v>0</v>
      </c>
      <c r="P27" s="110">
        <f>PREENCHER!S43*'PARÃMETROS - NÃO MEXER !'!D47</f>
        <v>0</v>
      </c>
      <c r="Q27" s="110">
        <f>PREENCHER!T43*'PARÃMETROS - NÃO MEXER !'!D47</f>
        <v>0</v>
      </c>
      <c r="R27" s="110">
        <f>PREENCHER!U43*'PARÃMETROS - NÃO MEXER !'!D47</f>
        <v>0</v>
      </c>
      <c r="S27" s="118">
        <f>PREENCHER!V43*'PARÃMETROS - NÃO MEXER !'!D47</f>
        <v>0</v>
      </c>
      <c r="T27" s="314">
        <f t="shared" si="0"/>
        <v>0</v>
      </c>
      <c r="U27" s="124"/>
    </row>
    <row r="28" spans="1:21" ht="25.5" x14ac:dyDescent="0.25">
      <c r="A28" s="131">
        <f t="shared" si="1"/>
        <v>22</v>
      </c>
      <c r="B28" s="127" t="s">
        <v>67</v>
      </c>
      <c r="C28" s="313" t="s">
        <v>30</v>
      </c>
      <c r="D28" s="117">
        <f>PREENCHER!G44*'PARÃMETROS - NÃO MEXER !'!D48</f>
        <v>0</v>
      </c>
      <c r="E28" s="110">
        <f>PREENCHER!H44*'PARÃMETROS - NÃO MEXER !'!D48</f>
        <v>0</v>
      </c>
      <c r="F28" s="110">
        <f>PREENCHER!I44*'PARÃMETROS - NÃO MEXER !'!D48</f>
        <v>0</v>
      </c>
      <c r="G28" s="110">
        <f>PREENCHER!J44*'PARÃMETROS - NÃO MEXER !'!D48</f>
        <v>0</v>
      </c>
      <c r="H28" s="110">
        <f>PREENCHER!K44*'PARÃMETROS - NÃO MEXER !'!D48</f>
        <v>0</v>
      </c>
      <c r="I28" s="110">
        <f>PREENCHER!L44*'PARÃMETROS - NÃO MEXER !'!D48</f>
        <v>0</v>
      </c>
      <c r="J28" s="110">
        <f>PREENCHER!M44*'PARÃMETROS - NÃO MEXER !'!D48</f>
        <v>0</v>
      </c>
      <c r="K28" s="110">
        <f>PREENCHER!N44*'PARÃMETROS - NÃO MEXER !'!D48</f>
        <v>0</v>
      </c>
      <c r="L28" s="110">
        <f>PREENCHER!O44*'PARÃMETROS - NÃO MEXER !'!D48</f>
        <v>0</v>
      </c>
      <c r="M28" s="110">
        <f>PREENCHER!P44*'PARÃMETROS - NÃO MEXER !'!D48</f>
        <v>0</v>
      </c>
      <c r="N28" s="110">
        <f>PREENCHER!Q44*'PARÃMETROS - NÃO MEXER !'!D48</f>
        <v>0</v>
      </c>
      <c r="O28" s="110">
        <f>PREENCHER!R44*'PARÃMETROS - NÃO MEXER !'!D48</f>
        <v>0</v>
      </c>
      <c r="P28" s="110">
        <f>PREENCHER!S44*'PARÃMETROS - NÃO MEXER !'!D48</f>
        <v>0</v>
      </c>
      <c r="Q28" s="110">
        <f>PREENCHER!T44*'PARÃMETROS - NÃO MEXER !'!D48</f>
        <v>0</v>
      </c>
      <c r="R28" s="110">
        <f>PREENCHER!U44*'PARÃMETROS - NÃO MEXER !'!D48</f>
        <v>0</v>
      </c>
      <c r="S28" s="118">
        <f>PREENCHER!V44*'PARÃMETROS - NÃO MEXER !'!D48</f>
        <v>0</v>
      </c>
      <c r="T28" s="314">
        <f t="shared" si="0"/>
        <v>0</v>
      </c>
      <c r="U28" s="124"/>
    </row>
    <row r="29" spans="1:21" ht="15.75" thickBot="1" x14ac:dyDescent="0.3">
      <c r="A29" s="131">
        <f t="shared" si="1"/>
        <v>23</v>
      </c>
      <c r="B29" s="127" t="s">
        <v>68</v>
      </c>
      <c r="C29" s="313" t="s">
        <v>30</v>
      </c>
      <c r="D29" s="119">
        <f>PREENCHER!G45*'PARÃMETROS - NÃO MEXER !'!D49</f>
        <v>0</v>
      </c>
      <c r="E29" s="120">
        <f>PREENCHER!H45*'PARÃMETROS - NÃO MEXER !'!D49</f>
        <v>0</v>
      </c>
      <c r="F29" s="120">
        <f>PREENCHER!I45*'PARÃMETROS - NÃO MEXER !'!D49</f>
        <v>0</v>
      </c>
      <c r="G29" s="120">
        <f>PREENCHER!J45*'PARÃMETROS - NÃO MEXER !'!D49</f>
        <v>0</v>
      </c>
      <c r="H29" s="120">
        <f>PREENCHER!K45*'PARÃMETROS - NÃO MEXER !'!D49</f>
        <v>0</v>
      </c>
      <c r="I29" s="120">
        <f>PREENCHER!L45*'PARÃMETROS - NÃO MEXER !'!D49</f>
        <v>0</v>
      </c>
      <c r="J29" s="120">
        <f>PREENCHER!M45*'PARÃMETROS - NÃO MEXER !'!D49</f>
        <v>0</v>
      </c>
      <c r="K29" s="120">
        <f>PREENCHER!N45*'PARÃMETROS - NÃO MEXER !'!D49</f>
        <v>0</v>
      </c>
      <c r="L29" s="120">
        <f>PREENCHER!O45*'PARÃMETROS - NÃO MEXER !'!D49</f>
        <v>0</v>
      </c>
      <c r="M29" s="120">
        <f>PREENCHER!P45*'PARÃMETROS - NÃO MEXER !'!D49</f>
        <v>0</v>
      </c>
      <c r="N29" s="120">
        <f>PREENCHER!Q45*'PARÃMETROS - NÃO MEXER !'!D49</f>
        <v>0</v>
      </c>
      <c r="O29" s="120">
        <f>PREENCHER!R45*'PARÃMETROS - NÃO MEXER !'!D49</f>
        <v>0</v>
      </c>
      <c r="P29" s="120">
        <f>PREENCHER!S45*'PARÃMETROS - NÃO MEXER !'!D49</f>
        <v>0</v>
      </c>
      <c r="Q29" s="120">
        <f>PREENCHER!T45*'PARÃMETROS - NÃO MEXER !'!D49</f>
        <v>0</v>
      </c>
      <c r="R29" s="120">
        <f>PREENCHER!U45*'PARÃMETROS - NÃO MEXER !'!D49</f>
        <v>0</v>
      </c>
      <c r="S29" s="121">
        <f>PREENCHER!V45*'PARÃMETROS - NÃO MEXER !'!D49</f>
        <v>0</v>
      </c>
      <c r="T29" s="319">
        <f t="shared" si="0"/>
        <v>0</v>
      </c>
      <c r="U29" s="124"/>
    </row>
    <row r="30" spans="1:21" ht="19.5" thickBot="1" x14ac:dyDescent="0.3">
      <c r="A30" s="477" t="s">
        <v>45</v>
      </c>
      <c r="B30" s="478"/>
      <c r="C30" s="132">
        <f>SUM(D7:S29)</f>
        <v>0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35" t="s">
        <v>259</v>
      </c>
      <c r="U30" s="133">
        <f>SUM(U7,U8,U10)</f>
        <v>0</v>
      </c>
    </row>
    <row r="31" spans="1:21" s="2" customFormat="1" x14ac:dyDescent="0.25">
      <c r="A31" s="86"/>
      <c r="B31" s="476"/>
      <c r="C31" s="476"/>
      <c r="D31" s="122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4"/>
    </row>
    <row r="32" spans="1:21" ht="15.75" thickBot="1" x14ac:dyDescent="0.3">
      <c r="B32" s="111"/>
      <c r="C32" s="111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93"/>
    </row>
    <row r="33" spans="1:21" ht="23.25" customHeight="1" thickBot="1" x14ac:dyDescent="0.3">
      <c r="A33" s="360" t="str">
        <f>'PARÃMETROS - NÃO MEXER !'!B5</f>
        <v>Grupo 2 - Atividades de Pesquisa e Produção Intelectual</v>
      </c>
      <c r="B33" s="361"/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361"/>
      <c r="R33" s="361"/>
      <c r="S33" s="361"/>
      <c r="T33" s="361"/>
      <c r="U33" s="479"/>
    </row>
    <row r="34" spans="1:21" ht="15.75" thickBot="1" x14ac:dyDescent="0.3">
      <c r="A34" s="489" t="s">
        <v>31</v>
      </c>
      <c r="B34" s="490"/>
      <c r="C34" s="491"/>
      <c r="D34" s="320">
        <f>PREENCHER!G50</f>
        <v>0</v>
      </c>
      <c r="E34" s="240">
        <f>PREENCHER!H50</f>
        <v>-1</v>
      </c>
      <c r="F34" s="240">
        <f>PREENCHER!I50</f>
        <v>-2</v>
      </c>
      <c r="G34" s="240">
        <f>PREENCHER!J50</f>
        <v>-3</v>
      </c>
      <c r="H34" s="240">
        <f>PREENCHER!K50</f>
        <v>-4</v>
      </c>
      <c r="I34" s="240">
        <f>PREENCHER!L50</f>
        <v>-5</v>
      </c>
      <c r="J34" s="240">
        <f>PREENCHER!M50</f>
        <v>-6</v>
      </c>
      <c r="K34" s="240">
        <f>PREENCHER!N50</f>
        <v>-7</v>
      </c>
      <c r="L34" s="240">
        <f>PREENCHER!O50</f>
        <v>-8</v>
      </c>
      <c r="M34" s="240">
        <f>PREENCHER!P50</f>
        <v>-9</v>
      </c>
      <c r="N34" s="240">
        <f>PREENCHER!Q50</f>
        <v>-10</v>
      </c>
      <c r="O34" s="240">
        <f>PREENCHER!R50</f>
        <v>-11</v>
      </c>
      <c r="P34" s="240">
        <f>PREENCHER!S50</f>
        <v>-12</v>
      </c>
      <c r="Q34" s="240">
        <f>PREENCHER!T50</f>
        <v>-13</v>
      </c>
      <c r="R34" s="240">
        <f>PREENCHER!U50</f>
        <v>-14</v>
      </c>
      <c r="S34" s="240">
        <f>PREENCHER!V50</f>
        <v>-15</v>
      </c>
      <c r="T34" s="321" t="s">
        <v>259</v>
      </c>
      <c r="U34" s="162" t="s">
        <v>265</v>
      </c>
    </row>
    <row r="35" spans="1:21" x14ac:dyDescent="0.25">
      <c r="A35" s="497" t="s">
        <v>23</v>
      </c>
      <c r="B35" s="498"/>
      <c r="C35" s="499"/>
      <c r="D35" s="315" t="s">
        <v>30</v>
      </c>
      <c r="E35" s="316" t="s">
        <v>30</v>
      </c>
      <c r="F35" s="316" t="s">
        <v>30</v>
      </c>
      <c r="G35" s="316" t="s">
        <v>30</v>
      </c>
      <c r="H35" s="316" t="s">
        <v>30</v>
      </c>
      <c r="I35" s="316" t="s">
        <v>30</v>
      </c>
      <c r="J35" s="316" t="s">
        <v>30</v>
      </c>
      <c r="K35" s="316" t="s">
        <v>30</v>
      </c>
      <c r="L35" s="316" t="s">
        <v>30</v>
      </c>
      <c r="M35" s="316" t="s">
        <v>30</v>
      </c>
      <c r="N35" s="316" t="s">
        <v>30</v>
      </c>
      <c r="O35" s="316" t="s">
        <v>30</v>
      </c>
      <c r="P35" s="316" t="s">
        <v>30</v>
      </c>
      <c r="Q35" s="316" t="s">
        <v>30</v>
      </c>
      <c r="R35" s="316" t="s">
        <v>30</v>
      </c>
      <c r="S35" s="182" t="s">
        <v>30</v>
      </c>
      <c r="T35" s="318" t="s">
        <v>30</v>
      </c>
      <c r="U35" s="163" t="s">
        <v>266</v>
      </c>
    </row>
    <row r="36" spans="1:21" ht="15.75" thickBot="1" x14ac:dyDescent="0.3">
      <c r="A36" s="130">
        <v>1</v>
      </c>
      <c r="B36" s="137" t="s">
        <v>69</v>
      </c>
      <c r="C36" s="125" t="s">
        <v>30</v>
      </c>
      <c r="D36" s="176">
        <f>PREENCHER!G52*'PARÃMETROS - NÃO MEXER !'!D53</f>
        <v>0</v>
      </c>
      <c r="E36" s="154">
        <f>PREENCHER!H52*'PARÃMETROS - NÃO MEXER !'!D53</f>
        <v>0</v>
      </c>
      <c r="F36" s="154">
        <f>PREENCHER!I52*'PARÃMETROS - NÃO MEXER !'!D53</f>
        <v>0</v>
      </c>
      <c r="G36" s="154">
        <f>PREENCHER!J52*'PARÃMETROS - NÃO MEXER !'!D53</f>
        <v>0</v>
      </c>
      <c r="H36" s="154">
        <f>PREENCHER!K52*'PARÃMETROS - NÃO MEXER !'!D53</f>
        <v>0</v>
      </c>
      <c r="I36" s="154">
        <f>PREENCHER!L52*'PARÃMETROS - NÃO MEXER !'!D53</f>
        <v>0</v>
      </c>
      <c r="J36" s="154">
        <f>PREENCHER!M52*'PARÃMETROS - NÃO MEXER !'!D53</f>
        <v>0</v>
      </c>
      <c r="K36" s="154">
        <f>PREENCHER!N52*'PARÃMETROS - NÃO MEXER !'!D53</f>
        <v>0</v>
      </c>
      <c r="L36" s="154">
        <f>PREENCHER!O52*'PARÃMETROS - NÃO MEXER !'!D53</f>
        <v>0</v>
      </c>
      <c r="M36" s="154">
        <f>PREENCHER!P52*'PARÃMETROS - NÃO MEXER !'!D53</f>
        <v>0</v>
      </c>
      <c r="N36" s="154">
        <f>PREENCHER!Q52*'PARÃMETROS - NÃO MEXER !'!D53</f>
        <v>0</v>
      </c>
      <c r="O36" s="154">
        <f>PREENCHER!R52*'PARÃMETROS - NÃO MEXER !'!D53</f>
        <v>0</v>
      </c>
      <c r="P36" s="154">
        <f>PREENCHER!S52*'PARÃMETROS - NÃO MEXER !'!D53</f>
        <v>0</v>
      </c>
      <c r="Q36" s="154">
        <f>PREENCHER!T52*'PARÃMETROS - NÃO MEXER !'!D53</f>
        <v>0</v>
      </c>
      <c r="R36" s="154">
        <f>PREENCHER!U52*'PARÃMETROS - NÃO MEXER !'!D53</f>
        <v>0</v>
      </c>
      <c r="S36" s="154">
        <f>PREENCHER!V52*'PARÃMETROS - NÃO MEXER !'!D53</f>
        <v>0</v>
      </c>
      <c r="T36" s="150">
        <f t="shared" ref="T36:T61" si="2">SUM(D36:S36)</f>
        <v>0</v>
      </c>
      <c r="U36" s="164" t="s">
        <v>264</v>
      </c>
    </row>
    <row r="37" spans="1:21" x14ac:dyDescent="0.25">
      <c r="A37" s="142">
        <f>A36+1</f>
        <v>2</v>
      </c>
      <c r="B37" s="138" t="s">
        <v>70</v>
      </c>
      <c r="C37" s="129" t="s">
        <v>30</v>
      </c>
      <c r="D37" s="176">
        <f>PREENCHER!G53*'PARÃMETROS - NÃO MEXER !'!D54</f>
        <v>0</v>
      </c>
      <c r="E37" s="154">
        <f>PREENCHER!H53*'PARÃMETROS - NÃO MEXER !'!D54</f>
        <v>0</v>
      </c>
      <c r="F37" s="154">
        <f>PREENCHER!I53*'PARÃMETROS - NÃO MEXER !'!D54</f>
        <v>0</v>
      </c>
      <c r="G37" s="154">
        <f>PREENCHER!J53*'PARÃMETROS - NÃO MEXER !'!D54</f>
        <v>0</v>
      </c>
      <c r="H37" s="154">
        <f>PREENCHER!K53*'PARÃMETROS - NÃO MEXER !'!D54</f>
        <v>0</v>
      </c>
      <c r="I37" s="154">
        <f>PREENCHER!L53*'PARÃMETROS - NÃO MEXER !'!D54</f>
        <v>0</v>
      </c>
      <c r="J37" s="154">
        <f>PREENCHER!M53*'PARÃMETROS - NÃO MEXER !'!D54</f>
        <v>0</v>
      </c>
      <c r="K37" s="154">
        <f>PREENCHER!N53*'PARÃMETROS - NÃO MEXER !'!D54</f>
        <v>0</v>
      </c>
      <c r="L37" s="154">
        <f>PREENCHER!O53*'PARÃMETROS - NÃO MEXER !'!D54</f>
        <v>0</v>
      </c>
      <c r="M37" s="154">
        <f>PREENCHER!P53*'PARÃMETROS - NÃO MEXER !'!D54</f>
        <v>0</v>
      </c>
      <c r="N37" s="154">
        <f>PREENCHER!Q53*'PARÃMETROS - NÃO MEXER !'!D54</f>
        <v>0</v>
      </c>
      <c r="O37" s="154">
        <f>PREENCHER!R53*'PARÃMETROS - NÃO MEXER !'!D54</f>
        <v>0</v>
      </c>
      <c r="P37" s="154">
        <f>PREENCHER!S53*'PARÃMETROS - NÃO MEXER !'!D54</f>
        <v>0</v>
      </c>
      <c r="Q37" s="154">
        <f>PREENCHER!T53*'PARÃMETROS - NÃO MEXER !'!D54</f>
        <v>0</v>
      </c>
      <c r="R37" s="154">
        <f>PREENCHER!U53*'PARÃMETROS - NÃO MEXER !'!D54</f>
        <v>0</v>
      </c>
      <c r="S37" s="154">
        <f>PREENCHER!V53*'PARÃMETROS - NÃO MEXER !'!D54</f>
        <v>0</v>
      </c>
      <c r="T37" s="151">
        <f t="shared" si="2"/>
        <v>0</v>
      </c>
      <c r="U37" s="126"/>
    </row>
    <row r="38" spans="1:21" ht="15.75" thickBot="1" x14ac:dyDescent="0.3">
      <c r="A38" s="130">
        <f t="shared" ref="A38:A61" si="3">A37+1</f>
        <v>3</v>
      </c>
      <c r="B38" s="138" t="s">
        <v>71</v>
      </c>
      <c r="C38" s="125" t="s">
        <v>30</v>
      </c>
      <c r="D38" s="176">
        <f>PREENCHER!G54*'PARÃMETROS - NÃO MEXER !'!D55</f>
        <v>0</v>
      </c>
      <c r="E38" s="154">
        <f>PREENCHER!H54*'PARÃMETROS - NÃO MEXER !'!D55</f>
        <v>0</v>
      </c>
      <c r="F38" s="154">
        <f>PREENCHER!I54*'PARÃMETROS - NÃO MEXER !'!D55</f>
        <v>0</v>
      </c>
      <c r="G38" s="154">
        <f>PREENCHER!J54*'PARÃMETROS - NÃO MEXER !'!D55</f>
        <v>0</v>
      </c>
      <c r="H38" s="154">
        <f>PREENCHER!K54*'PARÃMETROS - NÃO MEXER !'!D55</f>
        <v>0</v>
      </c>
      <c r="I38" s="154">
        <f>PREENCHER!L54*'PARÃMETROS - NÃO MEXER !'!D55</f>
        <v>0</v>
      </c>
      <c r="J38" s="154">
        <f>PREENCHER!M54*'PARÃMETROS - NÃO MEXER !'!D55</f>
        <v>0</v>
      </c>
      <c r="K38" s="154">
        <f>PREENCHER!N54*'PARÃMETROS - NÃO MEXER !'!D55</f>
        <v>0</v>
      </c>
      <c r="L38" s="154">
        <f>PREENCHER!O54*'PARÃMETROS - NÃO MEXER !'!D55</f>
        <v>0</v>
      </c>
      <c r="M38" s="154">
        <f>PREENCHER!P54*'PARÃMETROS - NÃO MEXER !'!D55</f>
        <v>0</v>
      </c>
      <c r="N38" s="154">
        <f>PREENCHER!Q54*'PARÃMETROS - NÃO MEXER !'!D55</f>
        <v>0</v>
      </c>
      <c r="O38" s="154">
        <f>PREENCHER!R54*'PARÃMETROS - NÃO MEXER !'!D55</f>
        <v>0</v>
      </c>
      <c r="P38" s="154">
        <f>PREENCHER!S54*'PARÃMETROS - NÃO MEXER !'!D55</f>
        <v>0</v>
      </c>
      <c r="Q38" s="154">
        <f>PREENCHER!T54*'PARÃMETROS - NÃO MEXER !'!D55</f>
        <v>0</v>
      </c>
      <c r="R38" s="154">
        <f>PREENCHER!U54*'PARÃMETROS - NÃO MEXER !'!D55</f>
        <v>0</v>
      </c>
      <c r="S38" s="154">
        <f>PREENCHER!V54*'PARÃMETROS - NÃO MEXER !'!D55</f>
        <v>0</v>
      </c>
      <c r="T38" s="150">
        <f t="shared" si="2"/>
        <v>0</v>
      </c>
      <c r="U38" s="126"/>
    </row>
    <row r="39" spans="1:21" ht="26.25" thickBot="1" x14ac:dyDescent="0.3">
      <c r="A39" s="130">
        <f t="shared" si="3"/>
        <v>4</v>
      </c>
      <c r="B39" s="138" t="s">
        <v>273</v>
      </c>
      <c r="C39" s="125" t="s">
        <v>30</v>
      </c>
      <c r="D39" s="176">
        <f>PREENCHER!G55*'PARÃMETROS - NÃO MEXER !'!D56</f>
        <v>0</v>
      </c>
      <c r="E39" s="154">
        <f>PREENCHER!H55*'PARÃMETROS - NÃO MEXER !'!D56</f>
        <v>0</v>
      </c>
      <c r="F39" s="154">
        <f>PREENCHER!I55*'PARÃMETROS - NÃO MEXER !'!D56</f>
        <v>0</v>
      </c>
      <c r="G39" s="154">
        <f>PREENCHER!J55*'PARÃMETROS - NÃO MEXER !'!D56</f>
        <v>0</v>
      </c>
      <c r="H39" s="154">
        <f>PREENCHER!K55*'PARÃMETROS - NÃO MEXER !'!D56</f>
        <v>0</v>
      </c>
      <c r="I39" s="154">
        <f>PREENCHER!L55*'PARÃMETROS - NÃO MEXER !'!D56</f>
        <v>0</v>
      </c>
      <c r="J39" s="154">
        <f>PREENCHER!M55*'PARÃMETROS - NÃO MEXER !'!D56</f>
        <v>0</v>
      </c>
      <c r="K39" s="154">
        <f>PREENCHER!N55*'PARÃMETROS - NÃO MEXER !'!D56</f>
        <v>0</v>
      </c>
      <c r="L39" s="154">
        <f>PREENCHER!O55*'PARÃMETROS - NÃO MEXER !'!D56</f>
        <v>0</v>
      </c>
      <c r="M39" s="154">
        <f>PREENCHER!P55*'PARÃMETROS - NÃO MEXER !'!D56</f>
        <v>0</v>
      </c>
      <c r="N39" s="154">
        <f>PREENCHER!Q55*'PARÃMETROS - NÃO MEXER !'!D56</f>
        <v>0</v>
      </c>
      <c r="O39" s="154">
        <f>PREENCHER!R55*'PARÃMETROS - NÃO MEXER !'!D56</f>
        <v>0</v>
      </c>
      <c r="P39" s="154">
        <f>PREENCHER!S55*'PARÃMETROS - NÃO MEXER !'!D56</f>
        <v>0</v>
      </c>
      <c r="Q39" s="154">
        <f>PREENCHER!T55*'PARÃMETROS - NÃO MEXER !'!D56</f>
        <v>0</v>
      </c>
      <c r="R39" s="154">
        <f>PREENCHER!U55*'PARÃMETROS - NÃO MEXER !'!D56</f>
        <v>0</v>
      </c>
      <c r="S39" s="154">
        <f>PREENCHER!V55*'PARÃMETROS - NÃO MEXER !'!D56</f>
        <v>0</v>
      </c>
      <c r="T39" s="150">
        <f t="shared" si="2"/>
        <v>0</v>
      </c>
      <c r="U39" s="165">
        <f>SUM(D39:S39)</f>
        <v>0</v>
      </c>
    </row>
    <row r="40" spans="1:21" x14ac:dyDescent="0.25">
      <c r="A40" s="130">
        <f t="shared" si="3"/>
        <v>5</v>
      </c>
      <c r="B40" s="138" t="s">
        <v>73</v>
      </c>
      <c r="C40" s="125" t="s">
        <v>30</v>
      </c>
      <c r="D40" s="176">
        <f>PREENCHER!G56*'PARÃMETROS - NÃO MEXER !'!D57</f>
        <v>0</v>
      </c>
      <c r="E40" s="154">
        <f>PREENCHER!H56*'PARÃMETROS - NÃO MEXER !'!D57</f>
        <v>0</v>
      </c>
      <c r="F40" s="154">
        <f>PREENCHER!I56*'PARÃMETROS - NÃO MEXER !'!D57</f>
        <v>0</v>
      </c>
      <c r="G40" s="154">
        <f>PREENCHER!J56*'PARÃMETROS - NÃO MEXER !'!D57</f>
        <v>0</v>
      </c>
      <c r="H40" s="154">
        <f>PREENCHER!K56*'PARÃMETROS - NÃO MEXER !'!D57</f>
        <v>0</v>
      </c>
      <c r="I40" s="154">
        <f>PREENCHER!L56*'PARÃMETROS - NÃO MEXER !'!D57</f>
        <v>0</v>
      </c>
      <c r="J40" s="154">
        <f>PREENCHER!M56*'PARÃMETROS - NÃO MEXER !'!D57</f>
        <v>0</v>
      </c>
      <c r="K40" s="154">
        <f>PREENCHER!N56*'PARÃMETROS - NÃO MEXER !'!D57</f>
        <v>0</v>
      </c>
      <c r="L40" s="154">
        <f>PREENCHER!O56*'PARÃMETROS - NÃO MEXER !'!D57</f>
        <v>0</v>
      </c>
      <c r="M40" s="154">
        <f>PREENCHER!P56*'PARÃMETROS - NÃO MEXER !'!D57</f>
        <v>0</v>
      </c>
      <c r="N40" s="154">
        <f>PREENCHER!Q56*'PARÃMETROS - NÃO MEXER !'!D57</f>
        <v>0</v>
      </c>
      <c r="O40" s="154">
        <f>PREENCHER!R56*'PARÃMETROS - NÃO MEXER !'!D57</f>
        <v>0</v>
      </c>
      <c r="P40" s="154">
        <f>PREENCHER!S56*'PARÃMETROS - NÃO MEXER !'!D57</f>
        <v>0</v>
      </c>
      <c r="Q40" s="154">
        <f>PREENCHER!T56*'PARÃMETROS - NÃO MEXER !'!D57</f>
        <v>0</v>
      </c>
      <c r="R40" s="154">
        <f>PREENCHER!U56*'PARÃMETROS - NÃO MEXER !'!D57</f>
        <v>0</v>
      </c>
      <c r="S40" s="154">
        <f>PREENCHER!V56*'PARÃMETROS - NÃO MEXER !'!D57</f>
        <v>0</v>
      </c>
      <c r="T40" s="150">
        <f t="shared" si="2"/>
        <v>0</v>
      </c>
      <c r="U40" s="126"/>
    </row>
    <row r="41" spans="1:21" x14ac:dyDescent="0.25">
      <c r="A41" s="130">
        <f t="shared" si="3"/>
        <v>6</v>
      </c>
      <c r="B41" s="138" t="s">
        <v>74</v>
      </c>
      <c r="C41" s="125" t="s">
        <v>30</v>
      </c>
      <c r="D41" s="176">
        <f>PREENCHER!G57*'PARÃMETROS - NÃO MEXER !'!D58</f>
        <v>0</v>
      </c>
      <c r="E41" s="154">
        <f>PREENCHER!H57*'PARÃMETROS - NÃO MEXER !'!D58</f>
        <v>0</v>
      </c>
      <c r="F41" s="154">
        <f>PREENCHER!I57*'PARÃMETROS - NÃO MEXER !'!D58</f>
        <v>0</v>
      </c>
      <c r="G41" s="154">
        <f>PREENCHER!J57*'PARÃMETROS - NÃO MEXER !'!D58</f>
        <v>0</v>
      </c>
      <c r="H41" s="154">
        <f>PREENCHER!K57*'PARÃMETROS - NÃO MEXER !'!D58</f>
        <v>0</v>
      </c>
      <c r="I41" s="154">
        <f>PREENCHER!L57*'PARÃMETROS - NÃO MEXER !'!D58</f>
        <v>0</v>
      </c>
      <c r="J41" s="154">
        <f>PREENCHER!M57*'PARÃMETROS - NÃO MEXER !'!D58</f>
        <v>0</v>
      </c>
      <c r="K41" s="154">
        <f>PREENCHER!N57*'PARÃMETROS - NÃO MEXER !'!D58</f>
        <v>0</v>
      </c>
      <c r="L41" s="154">
        <f>PREENCHER!O57*'PARÃMETROS - NÃO MEXER !'!D58</f>
        <v>0</v>
      </c>
      <c r="M41" s="154">
        <f>PREENCHER!P57*'PARÃMETROS - NÃO MEXER !'!D58</f>
        <v>0</v>
      </c>
      <c r="N41" s="154">
        <f>PREENCHER!Q57*'PARÃMETROS - NÃO MEXER !'!D58</f>
        <v>0</v>
      </c>
      <c r="O41" s="154">
        <f>PREENCHER!R57*'PARÃMETROS - NÃO MEXER !'!D58</f>
        <v>0</v>
      </c>
      <c r="P41" s="154">
        <f>PREENCHER!S57*'PARÃMETROS - NÃO MEXER !'!D58</f>
        <v>0</v>
      </c>
      <c r="Q41" s="154">
        <f>PREENCHER!T57*'PARÃMETROS - NÃO MEXER !'!D58</f>
        <v>0</v>
      </c>
      <c r="R41" s="154">
        <f>PREENCHER!U57*'PARÃMETROS - NÃO MEXER !'!D58</f>
        <v>0</v>
      </c>
      <c r="S41" s="154">
        <f>PREENCHER!V57*'PARÃMETROS - NÃO MEXER !'!D58</f>
        <v>0</v>
      </c>
      <c r="T41" s="150">
        <f t="shared" si="2"/>
        <v>0</v>
      </c>
      <c r="U41" s="126"/>
    </row>
    <row r="42" spans="1:21" x14ac:dyDescent="0.25">
      <c r="A42" s="130">
        <f t="shared" si="3"/>
        <v>7</v>
      </c>
      <c r="B42" s="138" t="s">
        <v>75</v>
      </c>
      <c r="C42" s="125" t="s">
        <v>30</v>
      </c>
      <c r="D42" s="176">
        <f>PREENCHER!G58*'PARÃMETROS - NÃO MEXER !'!D59</f>
        <v>0</v>
      </c>
      <c r="E42" s="154">
        <f>PREENCHER!H58*'PARÃMETROS - NÃO MEXER !'!D59</f>
        <v>0</v>
      </c>
      <c r="F42" s="154">
        <f>PREENCHER!I58*'PARÃMETROS - NÃO MEXER !'!D59</f>
        <v>0</v>
      </c>
      <c r="G42" s="154">
        <f>PREENCHER!J58*'PARÃMETROS - NÃO MEXER !'!D59</f>
        <v>0</v>
      </c>
      <c r="H42" s="154">
        <f>PREENCHER!K58*'PARÃMETROS - NÃO MEXER !'!D59</f>
        <v>0</v>
      </c>
      <c r="I42" s="154">
        <f>PREENCHER!L58*'PARÃMETROS - NÃO MEXER !'!D59</f>
        <v>0</v>
      </c>
      <c r="J42" s="154">
        <f>PREENCHER!M58*'PARÃMETROS - NÃO MEXER !'!D59</f>
        <v>0</v>
      </c>
      <c r="K42" s="154">
        <f>PREENCHER!N58*'PARÃMETROS - NÃO MEXER !'!D59</f>
        <v>0</v>
      </c>
      <c r="L42" s="154">
        <f>PREENCHER!O58*'PARÃMETROS - NÃO MEXER !'!D59</f>
        <v>0</v>
      </c>
      <c r="M42" s="154">
        <f>PREENCHER!P58*'PARÃMETROS - NÃO MEXER !'!D59</f>
        <v>0</v>
      </c>
      <c r="N42" s="154">
        <f>PREENCHER!Q58*'PARÃMETROS - NÃO MEXER !'!D59</f>
        <v>0</v>
      </c>
      <c r="O42" s="154">
        <f>PREENCHER!R58*'PARÃMETROS - NÃO MEXER !'!D59</f>
        <v>0</v>
      </c>
      <c r="P42" s="154">
        <f>PREENCHER!S58*'PARÃMETROS - NÃO MEXER !'!D59</f>
        <v>0</v>
      </c>
      <c r="Q42" s="154">
        <f>PREENCHER!T58*'PARÃMETROS - NÃO MEXER !'!D59</f>
        <v>0</v>
      </c>
      <c r="R42" s="154">
        <f>PREENCHER!U58*'PARÃMETROS - NÃO MEXER !'!D59</f>
        <v>0</v>
      </c>
      <c r="S42" s="154">
        <f>PREENCHER!V58*'PARÃMETROS - NÃO MEXER !'!D59</f>
        <v>0</v>
      </c>
      <c r="T42" s="150">
        <f t="shared" si="2"/>
        <v>0</v>
      </c>
      <c r="U42" s="126"/>
    </row>
    <row r="43" spans="1:21" ht="25.5" x14ac:dyDescent="0.25">
      <c r="A43" s="130">
        <f t="shared" si="3"/>
        <v>8</v>
      </c>
      <c r="B43" s="138" t="s">
        <v>187</v>
      </c>
      <c r="C43" s="125" t="s">
        <v>30</v>
      </c>
      <c r="D43" s="176">
        <f>PREENCHER!G59*'PARÃMETROS - NÃO MEXER !'!D60</f>
        <v>0</v>
      </c>
      <c r="E43" s="154">
        <f>PREENCHER!H59*'PARÃMETROS - NÃO MEXER !'!D60</f>
        <v>0</v>
      </c>
      <c r="F43" s="154">
        <f>PREENCHER!I59*'PARÃMETROS - NÃO MEXER !'!D60</f>
        <v>0</v>
      </c>
      <c r="G43" s="154">
        <f>PREENCHER!J59*'PARÃMETROS - NÃO MEXER !'!D60</f>
        <v>0</v>
      </c>
      <c r="H43" s="154">
        <f>PREENCHER!K59*'PARÃMETROS - NÃO MEXER !'!D60</f>
        <v>0</v>
      </c>
      <c r="I43" s="154">
        <f>PREENCHER!L59*'PARÃMETROS - NÃO MEXER !'!D60</f>
        <v>0</v>
      </c>
      <c r="J43" s="154">
        <f>PREENCHER!M59*'PARÃMETROS - NÃO MEXER !'!D60</f>
        <v>0</v>
      </c>
      <c r="K43" s="154">
        <f>PREENCHER!N59*'PARÃMETROS - NÃO MEXER !'!D60</f>
        <v>0</v>
      </c>
      <c r="L43" s="154">
        <f>PREENCHER!O59*'PARÃMETROS - NÃO MEXER !'!D60</f>
        <v>0</v>
      </c>
      <c r="M43" s="154">
        <f>PREENCHER!P59*'PARÃMETROS - NÃO MEXER !'!D60</f>
        <v>0</v>
      </c>
      <c r="N43" s="154">
        <f>PREENCHER!Q59*'PARÃMETROS - NÃO MEXER !'!D60</f>
        <v>0</v>
      </c>
      <c r="O43" s="154">
        <f>PREENCHER!R59*'PARÃMETROS - NÃO MEXER !'!D60</f>
        <v>0</v>
      </c>
      <c r="P43" s="154">
        <f>PREENCHER!S59*'PARÃMETROS - NÃO MEXER !'!D60</f>
        <v>0</v>
      </c>
      <c r="Q43" s="154">
        <f>PREENCHER!T59*'PARÃMETROS - NÃO MEXER !'!D60</f>
        <v>0</v>
      </c>
      <c r="R43" s="154">
        <f>PREENCHER!U59*'PARÃMETROS - NÃO MEXER !'!D60</f>
        <v>0</v>
      </c>
      <c r="S43" s="154">
        <f>PREENCHER!V59*'PARÃMETROS - NÃO MEXER !'!D60</f>
        <v>0</v>
      </c>
      <c r="T43" s="150">
        <f t="shared" si="2"/>
        <v>0</v>
      </c>
      <c r="U43" s="126"/>
    </row>
    <row r="44" spans="1:21" x14ac:dyDescent="0.25">
      <c r="A44" s="130">
        <f t="shared" si="3"/>
        <v>9</v>
      </c>
      <c r="B44" s="138" t="s">
        <v>76</v>
      </c>
      <c r="C44" s="125" t="s">
        <v>30</v>
      </c>
      <c r="D44" s="176">
        <f>PREENCHER!G60*'PARÃMETROS - NÃO MEXER !'!D61</f>
        <v>0</v>
      </c>
      <c r="E44" s="154">
        <f>PREENCHER!H60*'PARÃMETROS - NÃO MEXER !'!D61</f>
        <v>0</v>
      </c>
      <c r="F44" s="154">
        <f>PREENCHER!I60*'PARÃMETROS - NÃO MEXER !'!D61</f>
        <v>0</v>
      </c>
      <c r="G44" s="154">
        <f>PREENCHER!J60*'PARÃMETROS - NÃO MEXER !'!D61</f>
        <v>0</v>
      </c>
      <c r="H44" s="154">
        <f>PREENCHER!K60*'PARÃMETROS - NÃO MEXER !'!D61</f>
        <v>0</v>
      </c>
      <c r="I44" s="154">
        <f>PREENCHER!L60*'PARÃMETROS - NÃO MEXER !'!D61</f>
        <v>0</v>
      </c>
      <c r="J44" s="154">
        <f>PREENCHER!M60*'PARÃMETROS - NÃO MEXER !'!D61</f>
        <v>0</v>
      </c>
      <c r="K44" s="154">
        <f>PREENCHER!N60*'PARÃMETROS - NÃO MEXER !'!D61</f>
        <v>0</v>
      </c>
      <c r="L44" s="154">
        <f>PREENCHER!O60*'PARÃMETROS - NÃO MEXER !'!D61</f>
        <v>0</v>
      </c>
      <c r="M44" s="154">
        <f>PREENCHER!P60*'PARÃMETROS - NÃO MEXER !'!D61</f>
        <v>0</v>
      </c>
      <c r="N44" s="154">
        <f>PREENCHER!Q60*'PARÃMETROS - NÃO MEXER !'!D61</f>
        <v>0</v>
      </c>
      <c r="O44" s="154">
        <f>PREENCHER!R60*'PARÃMETROS - NÃO MEXER !'!D61</f>
        <v>0</v>
      </c>
      <c r="P44" s="154">
        <f>PREENCHER!S60*'PARÃMETROS - NÃO MEXER !'!D61</f>
        <v>0</v>
      </c>
      <c r="Q44" s="154">
        <f>PREENCHER!T60*'PARÃMETROS - NÃO MEXER !'!D61</f>
        <v>0</v>
      </c>
      <c r="R44" s="154">
        <f>PREENCHER!U60*'PARÃMETROS - NÃO MEXER !'!D61</f>
        <v>0</v>
      </c>
      <c r="S44" s="154">
        <f>PREENCHER!V60*'PARÃMETROS - NÃO MEXER !'!D61</f>
        <v>0</v>
      </c>
      <c r="T44" s="150">
        <f t="shared" si="2"/>
        <v>0</v>
      </c>
      <c r="U44" s="126"/>
    </row>
    <row r="45" spans="1:21" x14ac:dyDescent="0.25">
      <c r="A45" s="130">
        <f t="shared" si="3"/>
        <v>10</v>
      </c>
      <c r="B45" s="138" t="s">
        <v>77</v>
      </c>
      <c r="C45" s="125" t="s">
        <v>30</v>
      </c>
      <c r="D45" s="176">
        <f>PREENCHER!G61*'PARÃMETROS - NÃO MEXER !'!D62</f>
        <v>0</v>
      </c>
      <c r="E45" s="154">
        <f>PREENCHER!H61*'PARÃMETROS - NÃO MEXER !'!D62</f>
        <v>0</v>
      </c>
      <c r="F45" s="154">
        <f>PREENCHER!I61*'PARÃMETROS - NÃO MEXER !'!D62</f>
        <v>0</v>
      </c>
      <c r="G45" s="154">
        <f>PREENCHER!J61*'PARÃMETROS - NÃO MEXER !'!D62</f>
        <v>0</v>
      </c>
      <c r="H45" s="154">
        <f>PREENCHER!K61*'PARÃMETROS - NÃO MEXER !'!D62</f>
        <v>0</v>
      </c>
      <c r="I45" s="154">
        <f>PREENCHER!L61*'PARÃMETROS - NÃO MEXER !'!D62</f>
        <v>0</v>
      </c>
      <c r="J45" s="154">
        <f>PREENCHER!M61*'PARÃMETROS - NÃO MEXER !'!D62</f>
        <v>0</v>
      </c>
      <c r="K45" s="154">
        <f>PREENCHER!N61*'PARÃMETROS - NÃO MEXER !'!D62</f>
        <v>0</v>
      </c>
      <c r="L45" s="154">
        <f>PREENCHER!O61*'PARÃMETROS - NÃO MEXER !'!D62</f>
        <v>0</v>
      </c>
      <c r="M45" s="154">
        <f>PREENCHER!P61*'PARÃMETROS - NÃO MEXER !'!D62</f>
        <v>0</v>
      </c>
      <c r="N45" s="154">
        <f>PREENCHER!Q61*'PARÃMETROS - NÃO MEXER !'!D62</f>
        <v>0</v>
      </c>
      <c r="O45" s="154">
        <f>PREENCHER!R61*'PARÃMETROS - NÃO MEXER !'!D62</f>
        <v>0</v>
      </c>
      <c r="P45" s="154">
        <f>PREENCHER!S61*'PARÃMETROS - NÃO MEXER !'!D62</f>
        <v>0</v>
      </c>
      <c r="Q45" s="154">
        <f>PREENCHER!T61*'PARÃMETROS - NÃO MEXER !'!D62</f>
        <v>0</v>
      </c>
      <c r="R45" s="154">
        <f>PREENCHER!U61*'PARÃMETROS - NÃO MEXER !'!D62</f>
        <v>0</v>
      </c>
      <c r="S45" s="154">
        <f>PREENCHER!V61*'PARÃMETROS - NÃO MEXER !'!D62</f>
        <v>0</v>
      </c>
      <c r="T45" s="150">
        <f t="shared" si="2"/>
        <v>0</v>
      </c>
      <c r="U45" s="126"/>
    </row>
    <row r="46" spans="1:21" x14ac:dyDescent="0.25">
      <c r="A46" s="130">
        <f t="shared" si="3"/>
        <v>11</v>
      </c>
      <c r="B46" s="138" t="s">
        <v>72</v>
      </c>
      <c r="C46" s="125" t="s">
        <v>30</v>
      </c>
      <c r="D46" s="176">
        <f>PREENCHER!G62*'PARÃMETROS - NÃO MEXER !'!D63</f>
        <v>0</v>
      </c>
      <c r="E46" s="154">
        <f>PREENCHER!H62*'PARÃMETROS - NÃO MEXER !'!D63</f>
        <v>0</v>
      </c>
      <c r="F46" s="154">
        <f>PREENCHER!I62*'PARÃMETROS - NÃO MEXER !'!D63</f>
        <v>0</v>
      </c>
      <c r="G46" s="154">
        <f>PREENCHER!J62*'PARÃMETROS - NÃO MEXER !'!D63</f>
        <v>0</v>
      </c>
      <c r="H46" s="154">
        <f>PREENCHER!K62*'PARÃMETROS - NÃO MEXER !'!D63</f>
        <v>0</v>
      </c>
      <c r="I46" s="154">
        <f>PREENCHER!L62*'PARÃMETROS - NÃO MEXER !'!D63</f>
        <v>0</v>
      </c>
      <c r="J46" s="154">
        <f>PREENCHER!M62*'PARÃMETROS - NÃO MEXER !'!D63</f>
        <v>0</v>
      </c>
      <c r="K46" s="154">
        <f>PREENCHER!N62*'PARÃMETROS - NÃO MEXER !'!D63</f>
        <v>0</v>
      </c>
      <c r="L46" s="154">
        <f>PREENCHER!O62*'PARÃMETROS - NÃO MEXER !'!D63</f>
        <v>0</v>
      </c>
      <c r="M46" s="154">
        <f>PREENCHER!P62*'PARÃMETROS - NÃO MEXER !'!D63</f>
        <v>0</v>
      </c>
      <c r="N46" s="154">
        <f>PREENCHER!Q62*'PARÃMETROS - NÃO MEXER !'!D63</f>
        <v>0</v>
      </c>
      <c r="O46" s="154">
        <f>PREENCHER!R62*'PARÃMETROS - NÃO MEXER !'!D63</f>
        <v>0</v>
      </c>
      <c r="P46" s="154">
        <f>PREENCHER!S62*'PARÃMETROS - NÃO MEXER !'!D63</f>
        <v>0</v>
      </c>
      <c r="Q46" s="154">
        <f>PREENCHER!T62*'PARÃMETROS - NÃO MEXER !'!D63</f>
        <v>0</v>
      </c>
      <c r="R46" s="154">
        <f>PREENCHER!U62*'PARÃMETROS - NÃO MEXER !'!D63</f>
        <v>0</v>
      </c>
      <c r="S46" s="154">
        <f>PREENCHER!V62*'PARÃMETROS - NÃO MEXER !'!D63</f>
        <v>0</v>
      </c>
      <c r="T46" s="150">
        <f t="shared" si="2"/>
        <v>0</v>
      </c>
      <c r="U46" s="126"/>
    </row>
    <row r="47" spans="1:21" x14ac:dyDescent="0.25">
      <c r="A47" s="130">
        <f t="shared" si="3"/>
        <v>12</v>
      </c>
      <c r="B47" s="138" t="s">
        <v>188</v>
      </c>
      <c r="C47" s="125" t="s">
        <v>30</v>
      </c>
      <c r="D47" s="176">
        <f>PREENCHER!G63*'PARÃMETROS - NÃO MEXER !'!D64</f>
        <v>0</v>
      </c>
      <c r="E47" s="154">
        <f>PREENCHER!H63*'PARÃMETROS - NÃO MEXER !'!D64</f>
        <v>0</v>
      </c>
      <c r="F47" s="154">
        <f>PREENCHER!I63*'PARÃMETROS - NÃO MEXER !'!D64</f>
        <v>0</v>
      </c>
      <c r="G47" s="154">
        <f>PREENCHER!J63*'PARÃMETROS - NÃO MEXER !'!D64</f>
        <v>0</v>
      </c>
      <c r="H47" s="154">
        <f>PREENCHER!K63*'PARÃMETROS - NÃO MEXER !'!D64</f>
        <v>0</v>
      </c>
      <c r="I47" s="154">
        <f>PREENCHER!L63*'PARÃMETROS - NÃO MEXER !'!D64</f>
        <v>0</v>
      </c>
      <c r="J47" s="154">
        <f>PREENCHER!M63*'PARÃMETROS - NÃO MEXER !'!D64</f>
        <v>0</v>
      </c>
      <c r="K47" s="154">
        <f>PREENCHER!N63*'PARÃMETROS - NÃO MEXER !'!D64</f>
        <v>0</v>
      </c>
      <c r="L47" s="154">
        <f>PREENCHER!O63*'PARÃMETROS - NÃO MEXER !'!D64</f>
        <v>0</v>
      </c>
      <c r="M47" s="154">
        <f>PREENCHER!P63*'PARÃMETROS - NÃO MEXER !'!D64</f>
        <v>0</v>
      </c>
      <c r="N47" s="154">
        <f>PREENCHER!Q63*'PARÃMETROS - NÃO MEXER !'!D64</f>
        <v>0</v>
      </c>
      <c r="O47" s="154">
        <f>PREENCHER!R63*'PARÃMETROS - NÃO MEXER !'!D64</f>
        <v>0</v>
      </c>
      <c r="P47" s="154">
        <f>PREENCHER!S63*'PARÃMETROS - NÃO MEXER !'!D64</f>
        <v>0</v>
      </c>
      <c r="Q47" s="154">
        <f>PREENCHER!T63*'PARÃMETROS - NÃO MEXER !'!D64</f>
        <v>0</v>
      </c>
      <c r="R47" s="154">
        <f>PREENCHER!U63*'PARÃMETROS - NÃO MEXER !'!D64</f>
        <v>0</v>
      </c>
      <c r="S47" s="154">
        <f>PREENCHER!V63*'PARÃMETROS - NÃO MEXER !'!D64</f>
        <v>0</v>
      </c>
      <c r="T47" s="150">
        <f t="shared" si="2"/>
        <v>0</v>
      </c>
      <c r="U47" s="126"/>
    </row>
    <row r="48" spans="1:21" x14ac:dyDescent="0.25">
      <c r="A48" s="130">
        <f t="shared" si="3"/>
        <v>13</v>
      </c>
      <c r="B48" s="138" t="s">
        <v>78</v>
      </c>
      <c r="C48" s="125" t="s">
        <v>30</v>
      </c>
      <c r="D48" s="176">
        <f>PREENCHER!G64*'PARÃMETROS - NÃO MEXER !'!D65</f>
        <v>0</v>
      </c>
      <c r="E48" s="154">
        <f>PREENCHER!H64*'PARÃMETROS - NÃO MEXER !'!D65</f>
        <v>0</v>
      </c>
      <c r="F48" s="154">
        <f>PREENCHER!I64*'PARÃMETROS - NÃO MEXER !'!D65</f>
        <v>0</v>
      </c>
      <c r="G48" s="154">
        <f>PREENCHER!J64*'PARÃMETROS - NÃO MEXER !'!D65</f>
        <v>0</v>
      </c>
      <c r="H48" s="154">
        <f>PREENCHER!K64*'PARÃMETROS - NÃO MEXER !'!D65</f>
        <v>0</v>
      </c>
      <c r="I48" s="154">
        <f>PREENCHER!L64*'PARÃMETROS - NÃO MEXER !'!D65</f>
        <v>0</v>
      </c>
      <c r="J48" s="154">
        <f>PREENCHER!M64*'PARÃMETROS - NÃO MEXER !'!D65</f>
        <v>0</v>
      </c>
      <c r="K48" s="154">
        <f>PREENCHER!N64*'PARÃMETROS - NÃO MEXER !'!D65</f>
        <v>0</v>
      </c>
      <c r="L48" s="154">
        <f>PREENCHER!O64*'PARÃMETROS - NÃO MEXER !'!D65</f>
        <v>0</v>
      </c>
      <c r="M48" s="154">
        <f>PREENCHER!P64*'PARÃMETROS - NÃO MEXER !'!D65</f>
        <v>0</v>
      </c>
      <c r="N48" s="154">
        <f>PREENCHER!Q64*'PARÃMETROS - NÃO MEXER !'!D65</f>
        <v>0</v>
      </c>
      <c r="O48" s="154">
        <f>PREENCHER!R64*'PARÃMETROS - NÃO MEXER !'!D65</f>
        <v>0</v>
      </c>
      <c r="P48" s="154">
        <f>PREENCHER!S64*'PARÃMETROS - NÃO MEXER !'!D65</f>
        <v>0</v>
      </c>
      <c r="Q48" s="154">
        <f>PREENCHER!T64*'PARÃMETROS - NÃO MEXER !'!D65</f>
        <v>0</v>
      </c>
      <c r="R48" s="154">
        <f>PREENCHER!U64*'PARÃMETROS - NÃO MEXER !'!D65</f>
        <v>0</v>
      </c>
      <c r="S48" s="154">
        <f>PREENCHER!V64*'PARÃMETROS - NÃO MEXER !'!D65</f>
        <v>0</v>
      </c>
      <c r="T48" s="150">
        <f t="shared" si="2"/>
        <v>0</v>
      </c>
      <c r="U48" s="126"/>
    </row>
    <row r="49" spans="1:21" x14ac:dyDescent="0.25">
      <c r="A49" s="130">
        <f t="shared" si="3"/>
        <v>14</v>
      </c>
      <c r="B49" s="138" t="s">
        <v>79</v>
      </c>
      <c r="C49" s="125" t="s">
        <v>30</v>
      </c>
      <c r="D49" s="176">
        <f>PREENCHER!G65*'PARÃMETROS - NÃO MEXER !'!D66</f>
        <v>0</v>
      </c>
      <c r="E49" s="154">
        <f>PREENCHER!H65*'PARÃMETROS - NÃO MEXER !'!D66</f>
        <v>0</v>
      </c>
      <c r="F49" s="154">
        <f>PREENCHER!I65*'PARÃMETROS - NÃO MEXER !'!D66</f>
        <v>0</v>
      </c>
      <c r="G49" s="154">
        <f>PREENCHER!J65*'PARÃMETROS - NÃO MEXER !'!D66</f>
        <v>0</v>
      </c>
      <c r="H49" s="154">
        <f>PREENCHER!K65*'PARÃMETROS - NÃO MEXER !'!D66</f>
        <v>0</v>
      </c>
      <c r="I49" s="154">
        <f>PREENCHER!L65*'PARÃMETROS - NÃO MEXER !'!D66</f>
        <v>0</v>
      </c>
      <c r="J49" s="154">
        <f>PREENCHER!M65*'PARÃMETROS - NÃO MEXER !'!D66</f>
        <v>0</v>
      </c>
      <c r="K49" s="154">
        <f>PREENCHER!N65*'PARÃMETROS - NÃO MEXER !'!D66</f>
        <v>0</v>
      </c>
      <c r="L49" s="154">
        <f>PREENCHER!O65*'PARÃMETROS - NÃO MEXER !'!D66</f>
        <v>0</v>
      </c>
      <c r="M49" s="154">
        <f>PREENCHER!P65*'PARÃMETROS - NÃO MEXER !'!D66</f>
        <v>0</v>
      </c>
      <c r="N49" s="154">
        <f>PREENCHER!Q65*'PARÃMETROS - NÃO MEXER !'!D66</f>
        <v>0</v>
      </c>
      <c r="O49" s="154">
        <f>PREENCHER!R65*'PARÃMETROS - NÃO MEXER !'!D66</f>
        <v>0</v>
      </c>
      <c r="P49" s="154">
        <f>PREENCHER!S65*'PARÃMETROS - NÃO MEXER !'!D66</f>
        <v>0</v>
      </c>
      <c r="Q49" s="154">
        <f>PREENCHER!T65*'PARÃMETROS - NÃO MEXER !'!D66</f>
        <v>0</v>
      </c>
      <c r="R49" s="154">
        <f>PREENCHER!U65*'PARÃMETROS - NÃO MEXER !'!D66</f>
        <v>0</v>
      </c>
      <c r="S49" s="154">
        <f>PREENCHER!V65*'PARÃMETROS - NÃO MEXER !'!D66</f>
        <v>0</v>
      </c>
      <c r="T49" s="150">
        <f t="shared" si="2"/>
        <v>0</v>
      </c>
      <c r="U49" s="126"/>
    </row>
    <row r="50" spans="1:21" x14ac:dyDescent="0.25">
      <c r="A50" s="130">
        <f t="shared" si="3"/>
        <v>15</v>
      </c>
      <c r="B50" s="138" t="s">
        <v>80</v>
      </c>
      <c r="C50" s="125" t="s">
        <v>30</v>
      </c>
      <c r="D50" s="176">
        <f>PREENCHER!G66*'PARÃMETROS - NÃO MEXER !'!D67</f>
        <v>0</v>
      </c>
      <c r="E50" s="154">
        <f>PREENCHER!H66*'PARÃMETROS - NÃO MEXER !'!D67</f>
        <v>0</v>
      </c>
      <c r="F50" s="154">
        <f>PREENCHER!I66*'PARÃMETROS - NÃO MEXER !'!D67</f>
        <v>0</v>
      </c>
      <c r="G50" s="154">
        <f>PREENCHER!J66*'PARÃMETROS - NÃO MEXER !'!D67</f>
        <v>0</v>
      </c>
      <c r="H50" s="154">
        <f>PREENCHER!K66*'PARÃMETROS - NÃO MEXER !'!D67</f>
        <v>0</v>
      </c>
      <c r="I50" s="154">
        <f>PREENCHER!L66*'PARÃMETROS - NÃO MEXER !'!D67</f>
        <v>0</v>
      </c>
      <c r="J50" s="154">
        <f>PREENCHER!M66*'PARÃMETROS - NÃO MEXER !'!D67</f>
        <v>0</v>
      </c>
      <c r="K50" s="154">
        <f>PREENCHER!N66*'PARÃMETROS - NÃO MEXER !'!D67</f>
        <v>0</v>
      </c>
      <c r="L50" s="154">
        <f>PREENCHER!O66*'PARÃMETROS - NÃO MEXER !'!D67</f>
        <v>0</v>
      </c>
      <c r="M50" s="154">
        <f>PREENCHER!P66*'PARÃMETROS - NÃO MEXER !'!D67</f>
        <v>0</v>
      </c>
      <c r="N50" s="154">
        <f>PREENCHER!Q66*'PARÃMETROS - NÃO MEXER !'!D67</f>
        <v>0</v>
      </c>
      <c r="O50" s="154">
        <f>PREENCHER!R66*'PARÃMETROS - NÃO MEXER !'!D67</f>
        <v>0</v>
      </c>
      <c r="P50" s="154">
        <f>PREENCHER!S66*'PARÃMETROS - NÃO MEXER !'!D67</f>
        <v>0</v>
      </c>
      <c r="Q50" s="154">
        <f>PREENCHER!T66*'PARÃMETROS - NÃO MEXER !'!D67</f>
        <v>0</v>
      </c>
      <c r="R50" s="154">
        <f>PREENCHER!U66*'PARÃMETROS - NÃO MEXER !'!D67</f>
        <v>0</v>
      </c>
      <c r="S50" s="154">
        <f>PREENCHER!V66*'PARÃMETROS - NÃO MEXER !'!D67</f>
        <v>0</v>
      </c>
      <c r="T50" s="150">
        <f t="shared" si="2"/>
        <v>0</v>
      </c>
      <c r="U50" s="126"/>
    </row>
    <row r="51" spans="1:21" x14ac:dyDescent="0.25">
      <c r="A51" s="130">
        <f t="shared" si="3"/>
        <v>16</v>
      </c>
      <c r="B51" s="138" t="s">
        <v>81</v>
      </c>
      <c r="C51" s="125" t="s">
        <v>30</v>
      </c>
      <c r="D51" s="176">
        <f>PREENCHER!G67*'PARÃMETROS - NÃO MEXER !'!D68</f>
        <v>0</v>
      </c>
      <c r="E51" s="154">
        <f>PREENCHER!H67*'PARÃMETROS - NÃO MEXER !'!D68</f>
        <v>0</v>
      </c>
      <c r="F51" s="154">
        <f>PREENCHER!I67*'PARÃMETROS - NÃO MEXER !'!D68</f>
        <v>0</v>
      </c>
      <c r="G51" s="154">
        <f>PREENCHER!J67*'PARÃMETROS - NÃO MEXER !'!D68</f>
        <v>0</v>
      </c>
      <c r="H51" s="154">
        <f>PREENCHER!K67*'PARÃMETROS - NÃO MEXER !'!D68</f>
        <v>0</v>
      </c>
      <c r="I51" s="154">
        <f>PREENCHER!L67*'PARÃMETROS - NÃO MEXER !'!D68</f>
        <v>0</v>
      </c>
      <c r="J51" s="154">
        <f>PREENCHER!M67*'PARÃMETROS - NÃO MEXER !'!D68</f>
        <v>0</v>
      </c>
      <c r="K51" s="154">
        <f>PREENCHER!N67*'PARÃMETROS - NÃO MEXER !'!D68</f>
        <v>0</v>
      </c>
      <c r="L51" s="154">
        <f>PREENCHER!O67*'PARÃMETROS - NÃO MEXER !'!D68</f>
        <v>0</v>
      </c>
      <c r="M51" s="154">
        <f>PREENCHER!P67*'PARÃMETROS - NÃO MEXER !'!D68</f>
        <v>0</v>
      </c>
      <c r="N51" s="154">
        <f>PREENCHER!Q67*'PARÃMETROS - NÃO MEXER !'!D68</f>
        <v>0</v>
      </c>
      <c r="O51" s="154">
        <f>PREENCHER!R67*'PARÃMETROS - NÃO MEXER !'!D68</f>
        <v>0</v>
      </c>
      <c r="P51" s="154">
        <f>PREENCHER!S67*'PARÃMETROS - NÃO MEXER !'!D68</f>
        <v>0</v>
      </c>
      <c r="Q51" s="154">
        <f>PREENCHER!T67*'PARÃMETROS - NÃO MEXER !'!D68</f>
        <v>0</v>
      </c>
      <c r="R51" s="154">
        <f>PREENCHER!U67*'PARÃMETROS - NÃO MEXER !'!D68</f>
        <v>0</v>
      </c>
      <c r="S51" s="154">
        <f>PREENCHER!V67*'PARÃMETROS - NÃO MEXER !'!D68</f>
        <v>0</v>
      </c>
      <c r="T51" s="150">
        <f t="shared" si="2"/>
        <v>0</v>
      </c>
      <c r="U51" s="126"/>
    </row>
    <row r="52" spans="1:21" x14ac:dyDescent="0.25">
      <c r="A52" s="130">
        <f t="shared" si="3"/>
        <v>17</v>
      </c>
      <c r="B52" s="138" t="s">
        <v>82</v>
      </c>
      <c r="C52" s="125" t="s">
        <v>30</v>
      </c>
      <c r="D52" s="176">
        <f>PREENCHER!G68*'PARÃMETROS - NÃO MEXER !'!D69</f>
        <v>0</v>
      </c>
      <c r="E52" s="154">
        <f>PREENCHER!H68*'PARÃMETROS - NÃO MEXER !'!D69</f>
        <v>0</v>
      </c>
      <c r="F52" s="154">
        <f>PREENCHER!I68*'PARÃMETROS - NÃO MEXER !'!D69</f>
        <v>0</v>
      </c>
      <c r="G52" s="154">
        <f>PREENCHER!J68*'PARÃMETROS - NÃO MEXER !'!D69</f>
        <v>0</v>
      </c>
      <c r="H52" s="154">
        <f>PREENCHER!K68*'PARÃMETROS - NÃO MEXER !'!D69</f>
        <v>0</v>
      </c>
      <c r="I52" s="154">
        <f>PREENCHER!L68*'PARÃMETROS - NÃO MEXER !'!D69</f>
        <v>0</v>
      </c>
      <c r="J52" s="154">
        <f>PREENCHER!M68*'PARÃMETROS - NÃO MEXER !'!D69</f>
        <v>0</v>
      </c>
      <c r="K52" s="154">
        <f>PREENCHER!N68*'PARÃMETROS - NÃO MEXER !'!D69</f>
        <v>0</v>
      </c>
      <c r="L52" s="154">
        <f>PREENCHER!O68*'PARÃMETROS - NÃO MEXER !'!D69</f>
        <v>0</v>
      </c>
      <c r="M52" s="154">
        <f>PREENCHER!P68*'PARÃMETROS - NÃO MEXER !'!D69</f>
        <v>0</v>
      </c>
      <c r="N52" s="154">
        <f>PREENCHER!Q68*'PARÃMETROS - NÃO MEXER !'!D69</f>
        <v>0</v>
      </c>
      <c r="O52" s="154">
        <f>PREENCHER!R68*'PARÃMETROS - NÃO MEXER !'!D69</f>
        <v>0</v>
      </c>
      <c r="P52" s="154">
        <f>PREENCHER!S68*'PARÃMETROS - NÃO MEXER !'!D69</f>
        <v>0</v>
      </c>
      <c r="Q52" s="154">
        <f>PREENCHER!T68*'PARÃMETROS - NÃO MEXER !'!D69</f>
        <v>0</v>
      </c>
      <c r="R52" s="154">
        <f>PREENCHER!U68*'PARÃMETROS - NÃO MEXER !'!D69</f>
        <v>0</v>
      </c>
      <c r="S52" s="154">
        <f>PREENCHER!V68*'PARÃMETROS - NÃO MEXER !'!D69</f>
        <v>0</v>
      </c>
      <c r="T52" s="150">
        <f t="shared" si="2"/>
        <v>0</v>
      </c>
      <c r="U52" s="126"/>
    </row>
    <row r="53" spans="1:21" x14ac:dyDescent="0.25">
      <c r="A53" s="130">
        <f t="shared" si="3"/>
        <v>18</v>
      </c>
      <c r="B53" s="138" t="s">
        <v>83</v>
      </c>
      <c r="C53" s="125" t="s">
        <v>30</v>
      </c>
      <c r="D53" s="176">
        <f>PREENCHER!G69*'PARÃMETROS - NÃO MEXER !'!D70</f>
        <v>0</v>
      </c>
      <c r="E53" s="154">
        <f>PREENCHER!H69*'PARÃMETROS - NÃO MEXER !'!D70</f>
        <v>0</v>
      </c>
      <c r="F53" s="154">
        <f>PREENCHER!I69*'PARÃMETROS - NÃO MEXER !'!D70</f>
        <v>0</v>
      </c>
      <c r="G53" s="154">
        <f>PREENCHER!J69*'PARÃMETROS - NÃO MEXER !'!D70</f>
        <v>0</v>
      </c>
      <c r="H53" s="154">
        <f>PREENCHER!K69*'PARÃMETROS - NÃO MEXER !'!D70</f>
        <v>0</v>
      </c>
      <c r="I53" s="154">
        <f>PREENCHER!L69*'PARÃMETROS - NÃO MEXER !'!D70</f>
        <v>0</v>
      </c>
      <c r="J53" s="154">
        <f>PREENCHER!M69*'PARÃMETROS - NÃO MEXER !'!D70</f>
        <v>0</v>
      </c>
      <c r="K53" s="154">
        <f>PREENCHER!N69*'PARÃMETROS - NÃO MEXER !'!D70</f>
        <v>0</v>
      </c>
      <c r="L53" s="154">
        <f>PREENCHER!O69*'PARÃMETROS - NÃO MEXER !'!D70</f>
        <v>0</v>
      </c>
      <c r="M53" s="154">
        <f>PREENCHER!P69*'PARÃMETROS - NÃO MEXER !'!D70</f>
        <v>0</v>
      </c>
      <c r="N53" s="154">
        <f>PREENCHER!Q69*'PARÃMETROS - NÃO MEXER !'!D70</f>
        <v>0</v>
      </c>
      <c r="O53" s="154">
        <f>PREENCHER!R69*'PARÃMETROS - NÃO MEXER !'!D70</f>
        <v>0</v>
      </c>
      <c r="P53" s="154">
        <f>PREENCHER!S69*'PARÃMETROS - NÃO MEXER !'!D70</f>
        <v>0</v>
      </c>
      <c r="Q53" s="154">
        <f>PREENCHER!T69*'PARÃMETROS - NÃO MEXER !'!D70</f>
        <v>0</v>
      </c>
      <c r="R53" s="154">
        <f>PREENCHER!U69*'PARÃMETROS - NÃO MEXER !'!D70</f>
        <v>0</v>
      </c>
      <c r="S53" s="154">
        <f>PREENCHER!V69*'PARÃMETROS - NÃO MEXER !'!D70</f>
        <v>0</v>
      </c>
      <c r="T53" s="150">
        <f t="shared" si="2"/>
        <v>0</v>
      </c>
      <c r="U53" s="126"/>
    </row>
    <row r="54" spans="1:21" x14ac:dyDescent="0.25">
      <c r="A54" s="130">
        <f t="shared" si="3"/>
        <v>19</v>
      </c>
      <c r="B54" s="138" t="s">
        <v>84</v>
      </c>
      <c r="C54" s="125" t="s">
        <v>30</v>
      </c>
      <c r="D54" s="176">
        <f>PREENCHER!G70*'PARÃMETROS - NÃO MEXER !'!D71</f>
        <v>0</v>
      </c>
      <c r="E54" s="154">
        <f>PREENCHER!H70*'PARÃMETROS - NÃO MEXER !'!D71</f>
        <v>0</v>
      </c>
      <c r="F54" s="154">
        <f>PREENCHER!I70*'PARÃMETROS - NÃO MEXER !'!D71</f>
        <v>0</v>
      </c>
      <c r="G54" s="154">
        <f>PREENCHER!J70*'PARÃMETROS - NÃO MEXER !'!D71</f>
        <v>0</v>
      </c>
      <c r="H54" s="154">
        <f>PREENCHER!K70*'PARÃMETROS - NÃO MEXER !'!D71</f>
        <v>0</v>
      </c>
      <c r="I54" s="154">
        <f>PREENCHER!L70*'PARÃMETROS - NÃO MEXER !'!D71</f>
        <v>0</v>
      </c>
      <c r="J54" s="154">
        <f>PREENCHER!M70*'PARÃMETROS - NÃO MEXER !'!D71</f>
        <v>0</v>
      </c>
      <c r="K54" s="154">
        <f>PREENCHER!N70*'PARÃMETROS - NÃO MEXER !'!D71</f>
        <v>0</v>
      </c>
      <c r="L54" s="154">
        <f>PREENCHER!O70*'PARÃMETROS - NÃO MEXER !'!D71</f>
        <v>0</v>
      </c>
      <c r="M54" s="154">
        <f>PREENCHER!P70*'PARÃMETROS - NÃO MEXER !'!D71</f>
        <v>0</v>
      </c>
      <c r="N54" s="154">
        <f>PREENCHER!Q70*'PARÃMETROS - NÃO MEXER !'!D71</f>
        <v>0</v>
      </c>
      <c r="O54" s="154">
        <f>PREENCHER!R70*'PARÃMETROS - NÃO MEXER !'!D71</f>
        <v>0</v>
      </c>
      <c r="P54" s="154">
        <f>PREENCHER!S70*'PARÃMETROS - NÃO MEXER !'!D71</f>
        <v>0</v>
      </c>
      <c r="Q54" s="154">
        <f>PREENCHER!T70*'PARÃMETROS - NÃO MEXER !'!D71</f>
        <v>0</v>
      </c>
      <c r="R54" s="154">
        <f>PREENCHER!U70*'PARÃMETROS - NÃO MEXER !'!D71</f>
        <v>0</v>
      </c>
      <c r="S54" s="154">
        <f>PREENCHER!V70*'PARÃMETROS - NÃO MEXER !'!D71</f>
        <v>0</v>
      </c>
      <c r="T54" s="150">
        <f t="shared" si="2"/>
        <v>0</v>
      </c>
      <c r="U54" s="126"/>
    </row>
    <row r="55" spans="1:21" x14ac:dyDescent="0.25">
      <c r="A55" s="130">
        <f t="shared" si="3"/>
        <v>20</v>
      </c>
      <c r="B55" s="138" t="s">
        <v>85</v>
      </c>
      <c r="C55" s="125" t="s">
        <v>30</v>
      </c>
      <c r="D55" s="176">
        <f>PREENCHER!G71*'PARÃMETROS - NÃO MEXER !'!D72</f>
        <v>0</v>
      </c>
      <c r="E55" s="154">
        <f>PREENCHER!H71*'PARÃMETROS - NÃO MEXER !'!D72</f>
        <v>0</v>
      </c>
      <c r="F55" s="154">
        <f>PREENCHER!I71*'PARÃMETROS - NÃO MEXER !'!D72</f>
        <v>0</v>
      </c>
      <c r="G55" s="154">
        <f>PREENCHER!J71*'PARÃMETROS - NÃO MEXER !'!D72</f>
        <v>0</v>
      </c>
      <c r="H55" s="154">
        <f>PREENCHER!K71*'PARÃMETROS - NÃO MEXER !'!D72</f>
        <v>0</v>
      </c>
      <c r="I55" s="154">
        <f>PREENCHER!L71*'PARÃMETROS - NÃO MEXER !'!D72</f>
        <v>0</v>
      </c>
      <c r="J55" s="154">
        <f>PREENCHER!M71*'PARÃMETROS - NÃO MEXER !'!D72</f>
        <v>0</v>
      </c>
      <c r="K55" s="154">
        <f>PREENCHER!N71*'PARÃMETROS - NÃO MEXER !'!D72</f>
        <v>0</v>
      </c>
      <c r="L55" s="154">
        <f>PREENCHER!O71*'PARÃMETROS - NÃO MEXER !'!D72</f>
        <v>0</v>
      </c>
      <c r="M55" s="154">
        <f>PREENCHER!P71*'PARÃMETROS - NÃO MEXER !'!D72</f>
        <v>0</v>
      </c>
      <c r="N55" s="154">
        <f>PREENCHER!Q71*'PARÃMETROS - NÃO MEXER !'!D72</f>
        <v>0</v>
      </c>
      <c r="O55" s="154">
        <f>PREENCHER!R71*'PARÃMETROS - NÃO MEXER !'!D72</f>
        <v>0</v>
      </c>
      <c r="P55" s="154">
        <f>PREENCHER!S71*'PARÃMETROS - NÃO MEXER !'!D72</f>
        <v>0</v>
      </c>
      <c r="Q55" s="154">
        <f>PREENCHER!T71*'PARÃMETROS - NÃO MEXER !'!D72</f>
        <v>0</v>
      </c>
      <c r="R55" s="154">
        <f>PREENCHER!U71*'PARÃMETROS - NÃO MEXER !'!D72</f>
        <v>0</v>
      </c>
      <c r="S55" s="154">
        <f>PREENCHER!V71*'PARÃMETROS - NÃO MEXER !'!D72</f>
        <v>0</v>
      </c>
      <c r="T55" s="150">
        <f t="shared" si="2"/>
        <v>0</v>
      </c>
      <c r="U55" s="126"/>
    </row>
    <row r="56" spans="1:21" x14ac:dyDescent="0.25">
      <c r="A56" s="130">
        <f t="shared" si="3"/>
        <v>21</v>
      </c>
      <c r="B56" s="138" t="s">
        <v>86</v>
      </c>
      <c r="C56" s="125" t="s">
        <v>30</v>
      </c>
      <c r="D56" s="176">
        <f>PREENCHER!G72*'PARÃMETROS - NÃO MEXER !'!D73</f>
        <v>0</v>
      </c>
      <c r="E56" s="154">
        <f>PREENCHER!H72*'PARÃMETROS - NÃO MEXER !'!D73</f>
        <v>0</v>
      </c>
      <c r="F56" s="154">
        <f>PREENCHER!I72*'PARÃMETROS - NÃO MEXER !'!D73</f>
        <v>0</v>
      </c>
      <c r="G56" s="154">
        <f>PREENCHER!J72*'PARÃMETROS - NÃO MEXER !'!D73</f>
        <v>0</v>
      </c>
      <c r="H56" s="154">
        <f>PREENCHER!K72*'PARÃMETROS - NÃO MEXER !'!D73</f>
        <v>0</v>
      </c>
      <c r="I56" s="154">
        <f>PREENCHER!L72*'PARÃMETROS - NÃO MEXER !'!D73</f>
        <v>0</v>
      </c>
      <c r="J56" s="154">
        <f>PREENCHER!M72*'PARÃMETROS - NÃO MEXER !'!D73</f>
        <v>0</v>
      </c>
      <c r="K56" s="154">
        <f>PREENCHER!N72*'PARÃMETROS - NÃO MEXER !'!D73</f>
        <v>0</v>
      </c>
      <c r="L56" s="154">
        <f>PREENCHER!O72*'PARÃMETROS - NÃO MEXER !'!D73</f>
        <v>0</v>
      </c>
      <c r="M56" s="154">
        <f>PREENCHER!P72*'PARÃMETROS - NÃO MEXER !'!D73</f>
        <v>0</v>
      </c>
      <c r="N56" s="154">
        <f>PREENCHER!Q72*'PARÃMETROS - NÃO MEXER !'!D73</f>
        <v>0</v>
      </c>
      <c r="O56" s="154">
        <f>PREENCHER!R72*'PARÃMETROS - NÃO MEXER !'!D73</f>
        <v>0</v>
      </c>
      <c r="P56" s="154">
        <f>PREENCHER!S72*'PARÃMETROS - NÃO MEXER !'!D73</f>
        <v>0</v>
      </c>
      <c r="Q56" s="154">
        <f>PREENCHER!T72*'PARÃMETROS - NÃO MEXER !'!D73</f>
        <v>0</v>
      </c>
      <c r="R56" s="154">
        <f>PREENCHER!U72*'PARÃMETROS - NÃO MEXER !'!D73</f>
        <v>0</v>
      </c>
      <c r="S56" s="154">
        <f>PREENCHER!V72*'PARÃMETROS - NÃO MEXER !'!D73</f>
        <v>0</v>
      </c>
      <c r="T56" s="150">
        <f t="shared" si="2"/>
        <v>0</v>
      </c>
      <c r="U56" s="126"/>
    </row>
    <row r="57" spans="1:21" x14ac:dyDescent="0.25">
      <c r="A57" s="130">
        <f t="shared" si="3"/>
        <v>22</v>
      </c>
      <c r="B57" s="138" t="s">
        <v>87</v>
      </c>
      <c r="C57" s="125" t="s">
        <v>30</v>
      </c>
      <c r="D57" s="176">
        <f>PREENCHER!G73*'PARÃMETROS - NÃO MEXER !'!D74</f>
        <v>0</v>
      </c>
      <c r="E57" s="154">
        <f>PREENCHER!H73*'PARÃMETROS - NÃO MEXER !'!D74</f>
        <v>0</v>
      </c>
      <c r="F57" s="154">
        <f>PREENCHER!I73*'PARÃMETROS - NÃO MEXER !'!D74</f>
        <v>0</v>
      </c>
      <c r="G57" s="154">
        <f>PREENCHER!J73*'PARÃMETROS - NÃO MEXER !'!D74</f>
        <v>0</v>
      </c>
      <c r="H57" s="154">
        <f>PREENCHER!K73*'PARÃMETROS - NÃO MEXER !'!D74</f>
        <v>0</v>
      </c>
      <c r="I57" s="154">
        <f>PREENCHER!L73*'PARÃMETROS - NÃO MEXER !'!D74</f>
        <v>0</v>
      </c>
      <c r="J57" s="154">
        <f>PREENCHER!M73*'PARÃMETROS - NÃO MEXER !'!D74</f>
        <v>0</v>
      </c>
      <c r="K57" s="154">
        <f>PREENCHER!N73*'PARÃMETROS - NÃO MEXER !'!D74</f>
        <v>0</v>
      </c>
      <c r="L57" s="154">
        <f>PREENCHER!O73*'PARÃMETROS - NÃO MEXER !'!D74</f>
        <v>0</v>
      </c>
      <c r="M57" s="154">
        <f>PREENCHER!P73*'PARÃMETROS - NÃO MEXER !'!D74</f>
        <v>0</v>
      </c>
      <c r="N57" s="154">
        <f>PREENCHER!Q73*'PARÃMETROS - NÃO MEXER !'!D74</f>
        <v>0</v>
      </c>
      <c r="O57" s="154">
        <f>PREENCHER!R73*'PARÃMETROS - NÃO MEXER !'!D74</f>
        <v>0</v>
      </c>
      <c r="P57" s="154">
        <f>PREENCHER!S73*'PARÃMETROS - NÃO MEXER !'!D74</f>
        <v>0</v>
      </c>
      <c r="Q57" s="154">
        <f>PREENCHER!T73*'PARÃMETROS - NÃO MEXER !'!D74</f>
        <v>0</v>
      </c>
      <c r="R57" s="154">
        <f>PREENCHER!U73*'PARÃMETROS - NÃO MEXER !'!D74</f>
        <v>0</v>
      </c>
      <c r="S57" s="154">
        <f>PREENCHER!V73*'PARÃMETROS - NÃO MEXER !'!D74</f>
        <v>0</v>
      </c>
      <c r="T57" s="150">
        <f t="shared" si="2"/>
        <v>0</v>
      </c>
      <c r="U57" s="126"/>
    </row>
    <row r="58" spans="1:21" x14ac:dyDescent="0.25">
      <c r="A58" s="130">
        <f t="shared" si="3"/>
        <v>23</v>
      </c>
      <c r="B58" s="138" t="s">
        <v>91</v>
      </c>
      <c r="C58" s="125" t="s">
        <v>30</v>
      </c>
      <c r="D58" s="176">
        <f>PREENCHER!G74*'PARÃMETROS - NÃO MEXER !'!D75</f>
        <v>0</v>
      </c>
      <c r="E58" s="154">
        <f>PREENCHER!H74*'PARÃMETROS - NÃO MEXER !'!D75</f>
        <v>0</v>
      </c>
      <c r="F58" s="154">
        <f>PREENCHER!I74*'PARÃMETROS - NÃO MEXER !'!D75</f>
        <v>0</v>
      </c>
      <c r="G58" s="154">
        <f>PREENCHER!J74*'PARÃMETROS - NÃO MEXER !'!D75</f>
        <v>0</v>
      </c>
      <c r="H58" s="154">
        <f>PREENCHER!K74*'PARÃMETROS - NÃO MEXER !'!D75</f>
        <v>0</v>
      </c>
      <c r="I58" s="154">
        <f>PREENCHER!L74*'PARÃMETROS - NÃO MEXER !'!D75</f>
        <v>0</v>
      </c>
      <c r="J58" s="154">
        <f>PREENCHER!M74*'PARÃMETROS - NÃO MEXER !'!D75</f>
        <v>0</v>
      </c>
      <c r="K58" s="154">
        <f>PREENCHER!N74*'PARÃMETROS - NÃO MEXER !'!D75</f>
        <v>0</v>
      </c>
      <c r="L58" s="154">
        <f>PREENCHER!O74*'PARÃMETROS - NÃO MEXER !'!D75</f>
        <v>0</v>
      </c>
      <c r="M58" s="154">
        <f>PREENCHER!P74*'PARÃMETROS - NÃO MEXER !'!D75</f>
        <v>0</v>
      </c>
      <c r="N58" s="154">
        <f>PREENCHER!Q74*'PARÃMETROS - NÃO MEXER !'!D75</f>
        <v>0</v>
      </c>
      <c r="O58" s="154">
        <f>PREENCHER!R74*'PARÃMETROS - NÃO MEXER !'!D75</f>
        <v>0</v>
      </c>
      <c r="P58" s="154">
        <f>PREENCHER!S74*'PARÃMETROS - NÃO MEXER !'!D75</f>
        <v>0</v>
      </c>
      <c r="Q58" s="154">
        <f>PREENCHER!T74*'PARÃMETROS - NÃO MEXER !'!D75</f>
        <v>0</v>
      </c>
      <c r="R58" s="154">
        <f>PREENCHER!U74*'PARÃMETROS - NÃO MEXER !'!D75</f>
        <v>0</v>
      </c>
      <c r="S58" s="154">
        <f>PREENCHER!V74*'PARÃMETROS - NÃO MEXER !'!D75</f>
        <v>0</v>
      </c>
      <c r="T58" s="150">
        <f t="shared" si="2"/>
        <v>0</v>
      </c>
      <c r="U58" s="126"/>
    </row>
    <row r="59" spans="1:21" x14ac:dyDescent="0.25">
      <c r="A59" s="130">
        <f t="shared" si="3"/>
        <v>24</v>
      </c>
      <c r="B59" s="138" t="s">
        <v>88</v>
      </c>
      <c r="C59" s="125" t="s">
        <v>30</v>
      </c>
      <c r="D59" s="176">
        <f>PREENCHER!G75*'PARÃMETROS - NÃO MEXER !'!D76</f>
        <v>0</v>
      </c>
      <c r="E59" s="154">
        <f>PREENCHER!H75*'PARÃMETROS - NÃO MEXER !'!D76</f>
        <v>0</v>
      </c>
      <c r="F59" s="154">
        <f>PREENCHER!I75*'PARÃMETROS - NÃO MEXER !'!D76</f>
        <v>0</v>
      </c>
      <c r="G59" s="154">
        <f>PREENCHER!J75*'PARÃMETROS - NÃO MEXER !'!D76</f>
        <v>0</v>
      </c>
      <c r="H59" s="154">
        <f>PREENCHER!K75*'PARÃMETROS - NÃO MEXER !'!D76</f>
        <v>0</v>
      </c>
      <c r="I59" s="154">
        <f>PREENCHER!L75*'PARÃMETROS - NÃO MEXER !'!D76</f>
        <v>0</v>
      </c>
      <c r="J59" s="154">
        <f>PREENCHER!M75*'PARÃMETROS - NÃO MEXER !'!D76</f>
        <v>0</v>
      </c>
      <c r="K59" s="154">
        <f>PREENCHER!N75*'PARÃMETROS - NÃO MEXER !'!D76</f>
        <v>0</v>
      </c>
      <c r="L59" s="154">
        <f>PREENCHER!O75*'PARÃMETROS - NÃO MEXER !'!D76</f>
        <v>0</v>
      </c>
      <c r="M59" s="154">
        <f>PREENCHER!P75*'PARÃMETROS - NÃO MEXER !'!D76</f>
        <v>0</v>
      </c>
      <c r="N59" s="154">
        <f>PREENCHER!Q75*'PARÃMETROS - NÃO MEXER !'!D76</f>
        <v>0</v>
      </c>
      <c r="O59" s="154">
        <f>PREENCHER!R75*'PARÃMETROS - NÃO MEXER !'!D76</f>
        <v>0</v>
      </c>
      <c r="P59" s="154">
        <f>PREENCHER!S75*'PARÃMETROS - NÃO MEXER !'!D76</f>
        <v>0</v>
      </c>
      <c r="Q59" s="154">
        <f>PREENCHER!T75*'PARÃMETROS - NÃO MEXER !'!D76</f>
        <v>0</v>
      </c>
      <c r="R59" s="154">
        <f>PREENCHER!U75*'PARÃMETROS - NÃO MEXER !'!D76</f>
        <v>0</v>
      </c>
      <c r="S59" s="154">
        <f>PREENCHER!V75*'PARÃMETROS - NÃO MEXER !'!D76</f>
        <v>0</v>
      </c>
      <c r="T59" s="150">
        <f t="shared" si="2"/>
        <v>0</v>
      </c>
      <c r="U59" s="126"/>
    </row>
    <row r="60" spans="1:21" x14ac:dyDescent="0.25">
      <c r="A60" s="130">
        <f t="shared" si="3"/>
        <v>25</v>
      </c>
      <c r="B60" s="138" t="s">
        <v>89</v>
      </c>
      <c r="C60" s="125" t="s">
        <v>30</v>
      </c>
      <c r="D60" s="176">
        <f>PREENCHER!G76*'PARÃMETROS - NÃO MEXER !'!D77</f>
        <v>0</v>
      </c>
      <c r="E60" s="154">
        <f>PREENCHER!H76*'PARÃMETROS - NÃO MEXER !'!D77</f>
        <v>0</v>
      </c>
      <c r="F60" s="154">
        <f>PREENCHER!I76*'PARÃMETROS - NÃO MEXER !'!D77</f>
        <v>0</v>
      </c>
      <c r="G60" s="154">
        <f>PREENCHER!J76*'PARÃMETROS - NÃO MEXER !'!D77</f>
        <v>0</v>
      </c>
      <c r="H60" s="154">
        <f>PREENCHER!K76*'PARÃMETROS - NÃO MEXER !'!D77</f>
        <v>0</v>
      </c>
      <c r="I60" s="154">
        <f>PREENCHER!L76*'PARÃMETROS - NÃO MEXER !'!D77</f>
        <v>0</v>
      </c>
      <c r="J60" s="154">
        <f>PREENCHER!M76*'PARÃMETROS - NÃO MEXER !'!D77</f>
        <v>0</v>
      </c>
      <c r="K60" s="154">
        <f>PREENCHER!N76*'PARÃMETROS - NÃO MEXER !'!D77</f>
        <v>0</v>
      </c>
      <c r="L60" s="154">
        <f>PREENCHER!O76*'PARÃMETROS - NÃO MEXER !'!D77</f>
        <v>0</v>
      </c>
      <c r="M60" s="154">
        <f>PREENCHER!P76*'PARÃMETROS - NÃO MEXER !'!D77</f>
        <v>0</v>
      </c>
      <c r="N60" s="154">
        <f>PREENCHER!Q76*'PARÃMETROS - NÃO MEXER !'!D77</f>
        <v>0</v>
      </c>
      <c r="O60" s="154">
        <f>PREENCHER!R76*'PARÃMETROS - NÃO MEXER !'!D77</f>
        <v>0</v>
      </c>
      <c r="P60" s="154">
        <f>PREENCHER!S76*'PARÃMETROS - NÃO MEXER !'!D77</f>
        <v>0</v>
      </c>
      <c r="Q60" s="154">
        <f>PREENCHER!T76*'PARÃMETROS - NÃO MEXER !'!D77</f>
        <v>0</v>
      </c>
      <c r="R60" s="154">
        <f>PREENCHER!U76*'PARÃMETROS - NÃO MEXER !'!D77</f>
        <v>0</v>
      </c>
      <c r="S60" s="154">
        <f>PREENCHER!V76*'PARÃMETROS - NÃO MEXER !'!D77</f>
        <v>0</v>
      </c>
      <c r="T60" s="150">
        <f t="shared" si="2"/>
        <v>0</v>
      </c>
      <c r="U60" s="126"/>
    </row>
    <row r="61" spans="1:21" ht="26.25" thickBot="1" x14ac:dyDescent="0.3">
      <c r="A61" s="158">
        <f t="shared" si="3"/>
        <v>26</v>
      </c>
      <c r="B61" s="159" t="s">
        <v>90</v>
      </c>
      <c r="C61" s="160" t="s">
        <v>30</v>
      </c>
      <c r="D61" s="177">
        <f>PREENCHER!G77*'PARÃMETROS - NÃO MEXER !'!D78</f>
        <v>0</v>
      </c>
      <c r="E61" s="156">
        <f>PREENCHER!H77*'PARÃMETROS - NÃO MEXER !'!D78</f>
        <v>0</v>
      </c>
      <c r="F61" s="156">
        <f>PREENCHER!I77*'PARÃMETROS - NÃO MEXER !'!D78</f>
        <v>0</v>
      </c>
      <c r="G61" s="156">
        <f>PREENCHER!J77*'PARÃMETROS - NÃO MEXER !'!D78</f>
        <v>0</v>
      </c>
      <c r="H61" s="156">
        <f>PREENCHER!K77*'PARÃMETROS - NÃO MEXER !'!D78</f>
        <v>0</v>
      </c>
      <c r="I61" s="156">
        <f>PREENCHER!L77*'PARÃMETROS - NÃO MEXER !'!D78</f>
        <v>0</v>
      </c>
      <c r="J61" s="156">
        <f>PREENCHER!M77*'PARÃMETROS - NÃO MEXER !'!D78</f>
        <v>0</v>
      </c>
      <c r="K61" s="156">
        <f>PREENCHER!N77*'PARÃMETROS - NÃO MEXER !'!D78</f>
        <v>0</v>
      </c>
      <c r="L61" s="156">
        <f>PREENCHER!O77*'PARÃMETROS - NÃO MEXER !'!D78</f>
        <v>0</v>
      </c>
      <c r="M61" s="156">
        <f>PREENCHER!P77*'PARÃMETROS - NÃO MEXER !'!D78</f>
        <v>0</v>
      </c>
      <c r="N61" s="156">
        <f>PREENCHER!Q77*'PARÃMETROS - NÃO MEXER !'!D78</f>
        <v>0</v>
      </c>
      <c r="O61" s="156">
        <f>PREENCHER!R77*'PARÃMETROS - NÃO MEXER !'!D78</f>
        <v>0</v>
      </c>
      <c r="P61" s="156">
        <f>PREENCHER!S77*'PARÃMETROS - NÃO MEXER !'!D78</f>
        <v>0</v>
      </c>
      <c r="Q61" s="156">
        <f>PREENCHER!T77*'PARÃMETROS - NÃO MEXER !'!D78</f>
        <v>0</v>
      </c>
      <c r="R61" s="156">
        <f>PREENCHER!U77*'PARÃMETROS - NÃO MEXER !'!D78</f>
        <v>0</v>
      </c>
      <c r="S61" s="156">
        <f>PREENCHER!V77*'PARÃMETROS - NÃO MEXER !'!D78</f>
        <v>0</v>
      </c>
      <c r="T61" s="152">
        <f t="shared" si="2"/>
        <v>0</v>
      </c>
      <c r="U61" s="126"/>
    </row>
    <row r="62" spans="1:21" s="2" customFormat="1" ht="19.5" thickBot="1" x14ac:dyDescent="0.3">
      <c r="A62" s="483" t="s">
        <v>46</v>
      </c>
      <c r="B62" s="484"/>
      <c r="C62" s="161">
        <f>SUM(D36:S61)</f>
        <v>0</v>
      </c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</row>
    <row r="63" spans="1:21" s="2" customFormat="1" x14ac:dyDescent="0.25">
      <c r="A63" s="139"/>
      <c r="B63" s="485"/>
      <c r="C63" s="485"/>
      <c r="D63" s="480"/>
      <c r="E63" s="480"/>
      <c r="F63" s="480"/>
      <c r="G63" s="480"/>
      <c r="H63" s="480"/>
      <c r="I63" s="480"/>
      <c r="J63" s="480"/>
      <c r="K63" s="480"/>
      <c r="L63" s="480"/>
      <c r="M63" s="480"/>
      <c r="N63" s="480"/>
      <c r="O63" s="480"/>
      <c r="P63" s="480"/>
      <c r="Q63" s="480"/>
      <c r="R63" s="480"/>
      <c r="S63" s="480"/>
      <c r="T63" s="480"/>
      <c r="U63" s="126"/>
    </row>
    <row r="64" spans="1:21" s="2" customFormat="1" ht="18.75" customHeight="1" x14ac:dyDescent="0.25">
      <c r="A64" s="139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</row>
    <row r="65" spans="1:23" ht="18.75" customHeight="1" thickBot="1" x14ac:dyDescent="0.3">
      <c r="B65" s="105"/>
      <c r="C65" s="105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2"/>
      <c r="W65" s="2"/>
    </row>
    <row r="66" spans="1:23" ht="23.25" customHeight="1" thickBot="1" x14ac:dyDescent="0.3">
      <c r="A66" s="465" t="str">
        <f>'PARÃMETROS - NÃO MEXER !'!B6</f>
        <v>Grupo 3 - Atividades de Extensão</v>
      </c>
      <c r="B66" s="466"/>
      <c r="C66" s="466"/>
      <c r="D66" s="466"/>
      <c r="E66" s="466"/>
      <c r="F66" s="466"/>
      <c r="G66" s="466"/>
      <c r="H66" s="466"/>
      <c r="I66" s="466"/>
      <c r="J66" s="466"/>
      <c r="K66" s="466"/>
      <c r="L66" s="466"/>
      <c r="M66" s="466"/>
      <c r="N66" s="466"/>
      <c r="O66" s="466"/>
      <c r="P66" s="466"/>
      <c r="Q66" s="466"/>
      <c r="R66" s="466"/>
      <c r="S66" s="466"/>
      <c r="T66" s="467"/>
      <c r="U66" s="168"/>
    </row>
    <row r="67" spans="1:23" x14ac:dyDescent="0.25">
      <c r="A67" s="486" t="s">
        <v>31</v>
      </c>
      <c r="B67" s="487"/>
      <c r="C67" s="488"/>
      <c r="D67" s="153">
        <f>PREENCHER!G83</f>
        <v>0</v>
      </c>
      <c r="E67" s="109">
        <f>PREENCHER!H83</f>
        <v>-1</v>
      </c>
      <c r="F67" s="109">
        <f>PREENCHER!I83</f>
        <v>-2</v>
      </c>
      <c r="G67" s="109">
        <f>PREENCHER!J83</f>
        <v>-3</v>
      </c>
      <c r="H67" s="109">
        <f>PREENCHER!K83</f>
        <v>-4</v>
      </c>
      <c r="I67" s="109">
        <f>PREENCHER!L83</f>
        <v>-5</v>
      </c>
      <c r="J67" s="109">
        <f>PREENCHER!M83</f>
        <v>-6</v>
      </c>
      <c r="K67" s="109">
        <f>PREENCHER!N83</f>
        <v>-7</v>
      </c>
      <c r="L67" s="109">
        <f>PREENCHER!O83</f>
        <v>-8</v>
      </c>
      <c r="M67" s="109">
        <f>PREENCHER!P83</f>
        <v>-9</v>
      </c>
      <c r="N67" s="109">
        <f>PREENCHER!Q83</f>
        <v>-10</v>
      </c>
      <c r="O67" s="109">
        <f>PREENCHER!R83</f>
        <v>-11</v>
      </c>
      <c r="P67" s="109">
        <f>PREENCHER!S83</f>
        <v>-12</v>
      </c>
      <c r="Q67" s="109">
        <f>PREENCHER!T83</f>
        <v>-13</v>
      </c>
      <c r="R67" s="109">
        <f>PREENCHER!U83</f>
        <v>-14</v>
      </c>
      <c r="S67" s="109">
        <f>PREENCHER!V83</f>
        <v>-15</v>
      </c>
      <c r="T67" s="148" t="s">
        <v>259</v>
      </c>
      <c r="U67" s="166"/>
    </row>
    <row r="68" spans="1:23" ht="15.75" thickBot="1" x14ac:dyDescent="0.3">
      <c r="A68" s="459" t="s">
        <v>23</v>
      </c>
      <c r="B68" s="460"/>
      <c r="C68" s="461"/>
      <c r="D68" s="171" t="s">
        <v>30</v>
      </c>
      <c r="E68" s="145" t="s">
        <v>30</v>
      </c>
      <c r="F68" s="145" t="s">
        <v>30</v>
      </c>
      <c r="G68" s="145" t="s">
        <v>30</v>
      </c>
      <c r="H68" s="145" t="s">
        <v>30</v>
      </c>
      <c r="I68" s="145" t="s">
        <v>30</v>
      </c>
      <c r="J68" s="145" t="s">
        <v>30</v>
      </c>
      <c r="K68" s="145" t="s">
        <v>30</v>
      </c>
      <c r="L68" s="145" t="s">
        <v>30</v>
      </c>
      <c r="M68" s="145" t="s">
        <v>30</v>
      </c>
      <c r="N68" s="145" t="s">
        <v>30</v>
      </c>
      <c r="O68" s="145" t="s">
        <v>30</v>
      </c>
      <c r="P68" s="145" t="s">
        <v>30</v>
      </c>
      <c r="Q68" s="145" t="s">
        <v>30</v>
      </c>
      <c r="R68" s="145" t="s">
        <v>30</v>
      </c>
      <c r="S68" s="145" t="s">
        <v>30</v>
      </c>
      <c r="T68" s="172" t="s">
        <v>30</v>
      </c>
      <c r="U68" s="126"/>
    </row>
    <row r="69" spans="1:23" ht="26.25" thickBot="1" x14ac:dyDescent="0.3">
      <c r="A69" s="142">
        <v>1</v>
      </c>
      <c r="B69" s="170" t="s">
        <v>96</v>
      </c>
      <c r="C69" s="129" t="s">
        <v>30</v>
      </c>
      <c r="D69" s="325">
        <f>PREENCHER!G85*'PARÃMETROS - NÃO MEXER !'!D82</f>
        <v>0</v>
      </c>
      <c r="E69" s="331">
        <f>PREENCHER!H85*'PARÃMETROS - NÃO MEXER !'!D82</f>
        <v>0</v>
      </c>
      <c r="F69" s="331">
        <f>PREENCHER!I85*'PARÃMETROS - NÃO MEXER !'!D82</f>
        <v>0</v>
      </c>
      <c r="G69" s="331">
        <f>PREENCHER!J85*'PARÃMETROS - NÃO MEXER !'!D82</f>
        <v>0</v>
      </c>
      <c r="H69" s="331">
        <f>PREENCHER!K85*'PARÃMETROS - NÃO MEXER !'!D82</f>
        <v>0</v>
      </c>
      <c r="I69" s="331">
        <f>PREENCHER!L85*'PARÃMETROS - NÃO MEXER !'!D82</f>
        <v>0</v>
      </c>
      <c r="J69" s="331">
        <f>PREENCHER!M85*'PARÃMETROS - NÃO MEXER !'!D82</f>
        <v>0</v>
      </c>
      <c r="K69" s="331">
        <f>PREENCHER!N85*'PARÃMETROS - NÃO MEXER !'!D82</f>
        <v>0</v>
      </c>
      <c r="L69" s="331">
        <f>PREENCHER!O85*'PARÃMETROS - NÃO MEXER !'!D82</f>
        <v>0</v>
      </c>
      <c r="M69" s="331">
        <f>PREENCHER!P85*'PARÃMETROS - NÃO MEXER !'!D82</f>
        <v>0</v>
      </c>
      <c r="N69" s="331">
        <f>PREENCHER!Q85*'PARÃMETROS - NÃO MEXER !'!D82</f>
        <v>0</v>
      </c>
      <c r="O69" s="331">
        <f>PREENCHER!R85*'PARÃMETROS - NÃO MEXER !'!D82</f>
        <v>0</v>
      </c>
      <c r="P69" s="331">
        <f>PREENCHER!S85*'PARÃMETROS - NÃO MEXER !'!D82</f>
        <v>0</v>
      </c>
      <c r="Q69" s="331">
        <f>PREENCHER!T85*'PARÃMETROS - NÃO MEXER !'!D82</f>
        <v>0</v>
      </c>
      <c r="R69" s="331">
        <f>PREENCHER!U85*'PARÃMETROS - NÃO MEXER !'!D82</f>
        <v>0</v>
      </c>
      <c r="S69" s="332">
        <f>PREENCHER!V85*'PARÃMETROS - NÃO MEXER !'!D82</f>
        <v>0</v>
      </c>
      <c r="T69" s="151">
        <f t="shared" ref="T69:T91" si="4">SUM(D69:S69)</f>
        <v>0</v>
      </c>
      <c r="U69" s="126"/>
    </row>
    <row r="70" spans="1:23" ht="26.25" thickBot="1" x14ac:dyDescent="0.3">
      <c r="A70" s="130">
        <f>A69+1</f>
        <v>2</v>
      </c>
      <c r="B70" s="167" t="s">
        <v>97</v>
      </c>
      <c r="C70" s="125" t="s">
        <v>30</v>
      </c>
      <c r="D70" s="317">
        <f>PREENCHER!G86*'PARÃMETROS - NÃO MEXER !'!D83</f>
        <v>0</v>
      </c>
      <c r="E70" s="331">
        <f>PREENCHER!H86*'PARÃMETROS - NÃO MEXER !'!D83</f>
        <v>0</v>
      </c>
      <c r="F70" s="155">
        <f>PREENCHER!I86*'PARÃMETROS - NÃO MEXER !'!D83</f>
        <v>0</v>
      </c>
      <c r="G70" s="155">
        <f>PREENCHER!J86*'PARÃMETROS - NÃO MEXER !'!D83</f>
        <v>0</v>
      </c>
      <c r="H70" s="155">
        <f>PREENCHER!K86*'PARÃMETROS - NÃO MEXER !'!D83</f>
        <v>0</v>
      </c>
      <c r="I70" s="155">
        <f>PREENCHER!L86*'PARÃMETROS - NÃO MEXER !'!D83</f>
        <v>0</v>
      </c>
      <c r="J70" s="155">
        <f>PREENCHER!M86*'PARÃMETROS - NÃO MEXER !'!D83</f>
        <v>0</v>
      </c>
      <c r="K70" s="155">
        <f>PREENCHER!N86*'PARÃMETROS - NÃO MEXER !'!D83</f>
        <v>0</v>
      </c>
      <c r="L70" s="155">
        <f>PREENCHER!O86*'PARÃMETROS - NÃO MEXER !'!D83</f>
        <v>0</v>
      </c>
      <c r="M70" s="155">
        <f>PREENCHER!P86*'PARÃMETROS - NÃO MEXER !'!D83</f>
        <v>0</v>
      </c>
      <c r="N70" s="155">
        <f>PREENCHER!Q86*'PARÃMETROS - NÃO MEXER !'!D83</f>
        <v>0</v>
      </c>
      <c r="O70" s="155">
        <f>PREENCHER!R86*'PARÃMETROS - NÃO MEXER !'!D83</f>
        <v>0</v>
      </c>
      <c r="P70" s="155">
        <f>PREENCHER!S86*'PARÃMETROS - NÃO MEXER !'!D83</f>
        <v>0</v>
      </c>
      <c r="Q70" s="155">
        <f>PREENCHER!T86*'PARÃMETROS - NÃO MEXER !'!D83</f>
        <v>0</v>
      </c>
      <c r="R70" s="155">
        <f>PREENCHER!U86*'PARÃMETROS - NÃO MEXER !'!D83</f>
        <v>0</v>
      </c>
      <c r="S70" s="151">
        <f>PREENCHER!V86*'PARÃMETROS - NÃO MEXER !'!D83</f>
        <v>0</v>
      </c>
      <c r="T70" s="150">
        <f t="shared" si="4"/>
        <v>0</v>
      </c>
      <c r="U70" s="126"/>
    </row>
    <row r="71" spans="1:23" ht="26.25" thickBot="1" x14ac:dyDescent="0.3">
      <c r="A71" s="130">
        <f t="shared" ref="A71:A91" si="5">A70+1</f>
        <v>3</v>
      </c>
      <c r="B71" s="167" t="s">
        <v>98</v>
      </c>
      <c r="C71" s="125" t="s">
        <v>30</v>
      </c>
      <c r="D71" s="317">
        <f>PREENCHER!G87*'PARÃMETROS - NÃO MEXER !'!D84</f>
        <v>0</v>
      </c>
      <c r="E71" s="331">
        <f>PREENCHER!H87*'PARÃMETROS - NÃO MEXER !'!D84</f>
        <v>0</v>
      </c>
      <c r="F71" s="155">
        <f>PREENCHER!I87*'PARÃMETROS - NÃO MEXER !'!D84</f>
        <v>0</v>
      </c>
      <c r="G71" s="155">
        <f>PREENCHER!J87*'PARÃMETROS - NÃO MEXER !'!D84</f>
        <v>0</v>
      </c>
      <c r="H71" s="155">
        <f>PREENCHER!K87*'PARÃMETROS - NÃO MEXER !'!D84</f>
        <v>0</v>
      </c>
      <c r="I71" s="155">
        <f>PREENCHER!L87*'PARÃMETROS - NÃO MEXER !'!D84</f>
        <v>0</v>
      </c>
      <c r="J71" s="155">
        <f>PREENCHER!M87*'PARÃMETROS - NÃO MEXER !'!D84</f>
        <v>0</v>
      </c>
      <c r="K71" s="155">
        <f>PREENCHER!N87*'PARÃMETROS - NÃO MEXER !'!D84</f>
        <v>0</v>
      </c>
      <c r="L71" s="155">
        <f>PREENCHER!O87*'PARÃMETROS - NÃO MEXER !'!D84</f>
        <v>0</v>
      </c>
      <c r="M71" s="155">
        <f>PREENCHER!P87*'PARÃMETROS - NÃO MEXER !'!D84</f>
        <v>0</v>
      </c>
      <c r="N71" s="155">
        <f>PREENCHER!Q87*'PARÃMETROS - NÃO MEXER !'!D84</f>
        <v>0</v>
      </c>
      <c r="O71" s="155">
        <f>PREENCHER!R87*'PARÃMETROS - NÃO MEXER !'!D84</f>
        <v>0</v>
      </c>
      <c r="P71" s="155">
        <f>PREENCHER!S87*'PARÃMETROS - NÃO MEXER !'!D84</f>
        <v>0</v>
      </c>
      <c r="Q71" s="155">
        <f>PREENCHER!T87*'PARÃMETROS - NÃO MEXER !'!D84</f>
        <v>0</v>
      </c>
      <c r="R71" s="155">
        <f>PREENCHER!U87*'PARÃMETROS - NÃO MEXER !'!D84</f>
        <v>0</v>
      </c>
      <c r="S71" s="151">
        <f>PREENCHER!V87*'PARÃMETROS - NÃO MEXER !'!D84</f>
        <v>0</v>
      </c>
      <c r="T71" s="150">
        <f t="shared" si="4"/>
        <v>0</v>
      </c>
      <c r="U71" s="126"/>
    </row>
    <row r="72" spans="1:23" ht="39" thickBot="1" x14ac:dyDescent="0.3">
      <c r="A72" s="130">
        <f t="shared" si="5"/>
        <v>4</v>
      </c>
      <c r="B72" s="167" t="s">
        <v>196</v>
      </c>
      <c r="C72" s="125" t="s">
        <v>30</v>
      </c>
      <c r="D72" s="317">
        <f>PREENCHER!G88*'PARÃMETROS - NÃO MEXER !'!D85</f>
        <v>0</v>
      </c>
      <c r="E72" s="331">
        <f>PREENCHER!H88*'PARÃMETROS - NÃO MEXER !'!D85</f>
        <v>0</v>
      </c>
      <c r="F72" s="155">
        <f>PREENCHER!I88*'PARÃMETROS - NÃO MEXER !'!D85</f>
        <v>0</v>
      </c>
      <c r="G72" s="155">
        <f>PREENCHER!J88*'PARÃMETROS - NÃO MEXER !'!D85</f>
        <v>0</v>
      </c>
      <c r="H72" s="155">
        <f>PREENCHER!K88*'PARÃMETROS - NÃO MEXER !'!D85</f>
        <v>0</v>
      </c>
      <c r="I72" s="155">
        <f>PREENCHER!L88*'PARÃMETROS - NÃO MEXER !'!D85</f>
        <v>0</v>
      </c>
      <c r="J72" s="155">
        <f>PREENCHER!M88*'PARÃMETROS - NÃO MEXER !'!D85</f>
        <v>0</v>
      </c>
      <c r="K72" s="155">
        <f>PREENCHER!N88*'PARÃMETROS - NÃO MEXER !'!D85</f>
        <v>0</v>
      </c>
      <c r="L72" s="155">
        <f>PREENCHER!O88*'PARÃMETROS - NÃO MEXER !'!D85</f>
        <v>0</v>
      </c>
      <c r="M72" s="155">
        <f>PREENCHER!P88*'PARÃMETROS - NÃO MEXER !'!D85</f>
        <v>0</v>
      </c>
      <c r="N72" s="155">
        <f>PREENCHER!Q88*'PARÃMETROS - NÃO MEXER !'!D85</f>
        <v>0</v>
      </c>
      <c r="O72" s="155">
        <f>PREENCHER!R88*'PARÃMETROS - NÃO MEXER !'!D85</f>
        <v>0</v>
      </c>
      <c r="P72" s="155">
        <f>PREENCHER!S88*'PARÃMETROS - NÃO MEXER !'!D85</f>
        <v>0</v>
      </c>
      <c r="Q72" s="155">
        <f>PREENCHER!T88*'PARÃMETROS - NÃO MEXER !'!D85</f>
        <v>0</v>
      </c>
      <c r="R72" s="155">
        <f>PREENCHER!U88*'PARÃMETROS - NÃO MEXER !'!D85</f>
        <v>0</v>
      </c>
      <c r="S72" s="151">
        <f>PREENCHER!V88*'PARÃMETROS - NÃO MEXER !'!D85</f>
        <v>0</v>
      </c>
      <c r="T72" s="150">
        <f t="shared" si="4"/>
        <v>0</v>
      </c>
      <c r="U72" s="126"/>
    </row>
    <row r="73" spans="1:23" ht="39" thickBot="1" x14ac:dyDescent="0.3">
      <c r="A73" s="130">
        <f t="shared" si="5"/>
        <v>5</v>
      </c>
      <c r="B73" s="167" t="s">
        <v>99</v>
      </c>
      <c r="C73" s="125" t="s">
        <v>30</v>
      </c>
      <c r="D73" s="317">
        <f>PREENCHER!G89*'PARÃMETROS - NÃO MEXER !'!D86</f>
        <v>0</v>
      </c>
      <c r="E73" s="331">
        <f>PREENCHER!H89*'PARÃMETROS - NÃO MEXER !'!D86</f>
        <v>0</v>
      </c>
      <c r="F73" s="155">
        <f>PREENCHER!I89*'PARÃMETROS - NÃO MEXER !'!D86</f>
        <v>0</v>
      </c>
      <c r="G73" s="155">
        <f>PREENCHER!J89*'PARÃMETROS - NÃO MEXER !'!D86</f>
        <v>0</v>
      </c>
      <c r="H73" s="155">
        <f>PREENCHER!K89*'PARÃMETROS - NÃO MEXER !'!D86</f>
        <v>0</v>
      </c>
      <c r="I73" s="155">
        <f>PREENCHER!L89*'PARÃMETROS - NÃO MEXER !'!D86</f>
        <v>0</v>
      </c>
      <c r="J73" s="155">
        <f>PREENCHER!M89*'PARÃMETROS - NÃO MEXER !'!D86</f>
        <v>0</v>
      </c>
      <c r="K73" s="155">
        <f>PREENCHER!N89*'PARÃMETROS - NÃO MEXER !'!D86</f>
        <v>0</v>
      </c>
      <c r="L73" s="155">
        <f>PREENCHER!O89*'PARÃMETROS - NÃO MEXER !'!D86</f>
        <v>0</v>
      </c>
      <c r="M73" s="155">
        <f>PREENCHER!P89*'PARÃMETROS - NÃO MEXER !'!D86</f>
        <v>0</v>
      </c>
      <c r="N73" s="155">
        <f>PREENCHER!Q89*'PARÃMETROS - NÃO MEXER !'!D86</f>
        <v>0</v>
      </c>
      <c r="O73" s="155">
        <f>PREENCHER!R89*'PARÃMETROS - NÃO MEXER !'!D86</f>
        <v>0</v>
      </c>
      <c r="P73" s="155">
        <f>PREENCHER!S89*'PARÃMETROS - NÃO MEXER !'!D86</f>
        <v>0</v>
      </c>
      <c r="Q73" s="155">
        <f>PREENCHER!T89*'PARÃMETROS - NÃO MEXER !'!D86</f>
        <v>0</v>
      </c>
      <c r="R73" s="155">
        <f>PREENCHER!U89*'PARÃMETROS - NÃO MEXER !'!D86</f>
        <v>0</v>
      </c>
      <c r="S73" s="151">
        <f>PREENCHER!V89*'PARÃMETROS - NÃO MEXER !'!D86</f>
        <v>0</v>
      </c>
      <c r="T73" s="150">
        <f t="shared" si="4"/>
        <v>0</v>
      </c>
      <c r="U73" s="126"/>
    </row>
    <row r="74" spans="1:23" ht="15.75" thickBot="1" x14ac:dyDescent="0.3">
      <c r="A74" s="130">
        <f t="shared" si="5"/>
        <v>6</v>
      </c>
      <c r="B74" s="167" t="s">
        <v>100</v>
      </c>
      <c r="C74" s="125" t="s">
        <v>30</v>
      </c>
      <c r="D74" s="317">
        <f>PREENCHER!G90*'PARÃMETROS - NÃO MEXER !'!D87</f>
        <v>0</v>
      </c>
      <c r="E74" s="331">
        <f>PREENCHER!H90*'PARÃMETROS - NÃO MEXER !'!D87</f>
        <v>0</v>
      </c>
      <c r="F74" s="155">
        <f>PREENCHER!I90*'PARÃMETROS - NÃO MEXER !'!D87</f>
        <v>0</v>
      </c>
      <c r="G74" s="155">
        <f>PREENCHER!J90*'PARÃMETROS - NÃO MEXER !'!D87</f>
        <v>0</v>
      </c>
      <c r="H74" s="155">
        <f>PREENCHER!K90*'PARÃMETROS - NÃO MEXER !'!D87</f>
        <v>0</v>
      </c>
      <c r="I74" s="155">
        <f>PREENCHER!L90*'PARÃMETROS - NÃO MEXER !'!D87</f>
        <v>0</v>
      </c>
      <c r="J74" s="155">
        <f>PREENCHER!M90*'PARÃMETROS - NÃO MEXER !'!D87</f>
        <v>0</v>
      </c>
      <c r="K74" s="155">
        <f>PREENCHER!N90*'PARÃMETROS - NÃO MEXER !'!D87</f>
        <v>0</v>
      </c>
      <c r="L74" s="155">
        <f>PREENCHER!O90*'PARÃMETROS - NÃO MEXER !'!D87</f>
        <v>0</v>
      </c>
      <c r="M74" s="155">
        <f>PREENCHER!P90*'PARÃMETROS - NÃO MEXER !'!D87</f>
        <v>0</v>
      </c>
      <c r="N74" s="155">
        <f>PREENCHER!Q90*'PARÃMETROS - NÃO MEXER !'!D87</f>
        <v>0</v>
      </c>
      <c r="O74" s="155">
        <f>PREENCHER!R90*'PARÃMETROS - NÃO MEXER !'!D87</f>
        <v>0</v>
      </c>
      <c r="P74" s="155">
        <f>PREENCHER!S90*'PARÃMETROS - NÃO MEXER !'!D87</f>
        <v>0</v>
      </c>
      <c r="Q74" s="155">
        <f>PREENCHER!T90*'PARÃMETROS - NÃO MEXER !'!D87</f>
        <v>0</v>
      </c>
      <c r="R74" s="155">
        <f>PREENCHER!U90*'PARÃMETROS - NÃO MEXER !'!D87</f>
        <v>0</v>
      </c>
      <c r="S74" s="151">
        <f>PREENCHER!V90*'PARÃMETROS - NÃO MEXER !'!D87</f>
        <v>0</v>
      </c>
      <c r="T74" s="150">
        <f t="shared" si="4"/>
        <v>0</v>
      </c>
      <c r="U74" s="126"/>
    </row>
    <row r="75" spans="1:23" ht="39" thickBot="1" x14ac:dyDescent="0.3">
      <c r="A75" s="130">
        <f t="shared" si="5"/>
        <v>7</v>
      </c>
      <c r="B75" s="167" t="s">
        <v>101</v>
      </c>
      <c r="C75" s="125" t="s">
        <v>30</v>
      </c>
      <c r="D75" s="317">
        <f>PREENCHER!G91*'PARÃMETROS - NÃO MEXER !'!D88</f>
        <v>0</v>
      </c>
      <c r="E75" s="331">
        <f>PREENCHER!H91*'PARÃMETROS - NÃO MEXER !'!D88</f>
        <v>0</v>
      </c>
      <c r="F75" s="155">
        <f>PREENCHER!I91*'PARÃMETROS - NÃO MEXER !'!D88</f>
        <v>0</v>
      </c>
      <c r="G75" s="155">
        <f>PREENCHER!J91*'PARÃMETROS - NÃO MEXER !'!D88</f>
        <v>0</v>
      </c>
      <c r="H75" s="155">
        <f>PREENCHER!K91*'PARÃMETROS - NÃO MEXER !'!D88</f>
        <v>0</v>
      </c>
      <c r="I75" s="155">
        <f>PREENCHER!L91*'PARÃMETROS - NÃO MEXER !'!D88</f>
        <v>0</v>
      </c>
      <c r="J75" s="155">
        <f>PREENCHER!M91*'PARÃMETROS - NÃO MEXER !'!D88</f>
        <v>0</v>
      </c>
      <c r="K75" s="155">
        <f>PREENCHER!N91*'PARÃMETROS - NÃO MEXER !'!D88</f>
        <v>0</v>
      </c>
      <c r="L75" s="155">
        <f>PREENCHER!O91*'PARÃMETROS - NÃO MEXER !'!D88</f>
        <v>0</v>
      </c>
      <c r="M75" s="155">
        <f>PREENCHER!P91*'PARÃMETROS - NÃO MEXER !'!D88</f>
        <v>0</v>
      </c>
      <c r="N75" s="155">
        <f>PREENCHER!Q91*'PARÃMETROS - NÃO MEXER !'!D88</f>
        <v>0</v>
      </c>
      <c r="O75" s="155">
        <f>PREENCHER!R91*'PARÃMETROS - NÃO MEXER !'!D88</f>
        <v>0</v>
      </c>
      <c r="P75" s="155">
        <f>PREENCHER!S91*'PARÃMETROS - NÃO MEXER !'!D88</f>
        <v>0</v>
      </c>
      <c r="Q75" s="155">
        <f>PREENCHER!T91*'PARÃMETROS - NÃO MEXER !'!D88</f>
        <v>0</v>
      </c>
      <c r="R75" s="155">
        <f>PREENCHER!U91*'PARÃMETROS - NÃO MEXER !'!D88</f>
        <v>0</v>
      </c>
      <c r="S75" s="151">
        <f>PREENCHER!V91*'PARÃMETROS - NÃO MEXER !'!D88</f>
        <v>0</v>
      </c>
      <c r="T75" s="150">
        <f t="shared" si="4"/>
        <v>0</v>
      </c>
      <c r="U75" s="126"/>
    </row>
    <row r="76" spans="1:23" ht="15.75" thickBot="1" x14ac:dyDescent="0.3">
      <c r="A76" s="130">
        <f t="shared" si="5"/>
        <v>8</v>
      </c>
      <c r="B76" s="167" t="s">
        <v>102</v>
      </c>
      <c r="C76" s="125" t="s">
        <v>30</v>
      </c>
      <c r="D76" s="317">
        <f>PREENCHER!G92*'PARÃMETROS - NÃO MEXER !'!D89</f>
        <v>0</v>
      </c>
      <c r="E76" s="331">
        <f>PREENCHER!H92*'PARÃMETROS - NÃO MEXER !'!D89</f>
        <v>0</v>
      </c>
      <c r="F76" s="155">
        <f>PREENCHER!I92*'PARÃMETROS - NÃO MEXER !'!D89</f>
        <v>0</v>
      </c>
      <c r="G76" s="155">
        <f>PREENCHER!J92*'PARÃMETROS - NÃO MEXER !'!D89</f>
        <v>0</v>
      </c>
      <c r="H76" s="155">
        <f>PREENCHER!K92*'PARÃMETROS - NÃO MEXER !'!D89</f>
        <v>0</v>
      </c>
      <c r="I76" s="155">
        <f>PREENCHER!L92*'PARÃMETROS - NÃO MEXER !'!D89</f>
        <v>0</v>
      </c>
      <c r="J76" s="155">
        <f>PREENCHER!M92*'PARÃMETROS - NÃO MEXER !'!D89</f>
        <v>0</v>
      </c>
      <c r="K76" s="155">
        <f>PREENCHER!N92*'PARÃMETROS - NÃO MEXER !'!D89</f>
        <v>0</v>
      </c>
      <c r="L76" s="155">
        <f>PREENCHER!O92*'PARÃMETROS - NÃO MEXER !'!D89</f>
        <v>0</v>
      </c>
      <c r="M76" s="155">
        <f>PREENCHER!P92*'PARÃMETROS - NÃO MEXER !'!D89</f>
        <v>0</v>
      </c>
      <c r="N76" s="155">
        <f>PREENCHER!Q92*'PARÃMETROS - NÃO MEXER !'!D89</f>
        <v>0</v>
      </c>
      <c r="O76" s="155">
        <f>PREENCHER!R92*'PARÃMETROS - NÃO MEXER !'!D89</f>
        <v>0</v>
      </c>
      <c r="P76" s="155">
        <f>PREENCHER!S92*'PARÃMETROS - NÃO MEXER !'!D89</f>
        <v>0</v>
      </c>
      <c r="Q76" s="155">
        <f>PREENCHER!T92*'PARÃMETROS - NÃO MEXER !'!D89</f>
        <v>0</v>
      </c>
      <c r="R76" s="155">
        <f>PREENCHER!U92*'PARÃMETROS - NÃO MEXER !'!D89</f>
        <v>0</v>
      </c>
      <c r="S76" s="151">
        <f>PREENCHER!V92*'PARÃMETROS - NÃO MEXER !'!D89</f>
        <v>0</v>
      </c>
      <c r="T76" s="150">
        <f t="shared" si="4"/>
        <v>0</v>
      </c>
      <c r="U76" s="126"/>
    </row>
    <row r="77" spans="1:23" ht="15.75" thickBot="1" x14ac:dyDescent="0.3">
      <c r="A77" s="130">
        <f t="shared" si="5"/>
        <v>9</v>
      </c>
      <c r="B77" s="167" t="s">
        <v>103</v>
      </c>
      <c r="C77" s="125" t="s">
        <v>30</v>
      </c>
      <c r="D77" s="317">
        <f>PREENCHER!G93*'PARÃMETROS - NÃO MEXER !'!D90</f>
        <v>0</v>
      </c>
      <c r="E77" s="331">
        <f>PREENCHER!H93*'PARÃMETROS - NÃO MEXER !'!D90</f>
        <v>0</v>
      </c>
      <c r="F77" s="155">
        <f>PREENCHER!I93*'PARÃMETROS - NÃO MEXER !'!D90</f>
        <v>0</v>
      </c>
      <c r="G77" s="155">
        <f>PREENCHER!J93*'PARÃMETROS - NÃO MEXER !'!D90</f>
        <v>0</v>
      </c>
      <c r="H77" s="155">
        <f>PREENCHER!K93*'PARÃMETROS - NÃO MEXER !'!D90</f>
        <v>0</v>
      </c>
      <c r="I77" s="155">
        <f>PREENCHER!L93*'PARÃMETROS - NÃO MEXER !'!D90</f>
        <v>0</v>
      </c>
      <c r="J77" s="155">
        <f>PREENCHER!M93*'PARÃMETROS - NÃO MEXER !'!D90</f>
        <v>0</v>
      </c>
      <c r="K77" s="155">
        <f>PREENCHER!N93*'PARÃMETROS - NÃO MEXER !'!D90</f>
        <v>0</v>
      </c>
      <c r="L77" s="155">
        <f>PREENCHER!O93*'PARÃMETROS - NÃO MEXER !'!D90</f>
        <v>0</v>
      </c>
      <c r="M77" s="155">
        <f>PREENCHER!P93*'PARÃMETROS - NÃO MEXER !'!D90</f>
        <v>0</v>
      </c>
      <c r="N77" s="155">
        <f>PREENCHER!Q93*'PARÃMETROS - NÃO MEXER !'!D90</f>
        <v>0</v>
      </c>
      <c r="O77" s="155">
        <f>PREENCHER!R93*'PARÃMETROS - NÃO MEXER !'!D90</f>
        <v>0</v>
      </c>
      <c r="P77" s="155">
        <f>PREENCHER!S93*'PARÃMETROS - NÃO MEXER !'!D90</f>
        <v>0</v>
      </c>
      <c r="Q77" s="155">
        <f>PREENCHER!T93*'PARÃMETROS - NÃO MEXER !'!D90</f>
        <v>0</v>
      </c>
      <c r="R77" s="155">
        <f>PREENCHER!U93*'PARÃMETROS - NÃO MEXER !'!D90</f>
        <v>0</v>
      </c>
      <c r="S77" s="151">
        <f>PREENCHER!V93*'PARÃMETROS - NÃO MEXER !'!D90</f>
        <v>0</v>
      </c>
      <c r="T77" s="150">
        <f t="shared" si="4"/>
        <v>0</v>
      </c>
      <c r="U77" s="126"/>
    </row>
    <row r="78" spans="1:23" ht="26.25" thickBot="1" x14ac:dyDescent="0.3">
      <c r="A78" s="130">
        <f t="shared" si="5"/>
        <v>10</v>
      </c>
      <c r="B78" s="167" t="s">
        <v>190</v>
      </c>
      <c r="C78" s="125" t="s">
        <v>30</v>
      </c>
      <c r="D78" s="317">
        <f>PREENCHER!G94*'PARÃMETROS - NÃO MEXER !'!D91</f>
        <v>0</v>
      </c>
      <c r="E78" s="331">
        <f>PREENCHER!H94*'PARÃMETROS - NÃO MEXER !'!D91</f>
        <v>0</v>
      </c>
      <c r="F78" s="155">
        <f>PREENCHER!I94*'PARÃMETROS - NÃO MEXER !'!D91</f>
        <v>0</v>
      </c>
      <c r="G78" s="155">
        <f>PREENCHER!J94*'PARÃMETROS - NÃO MEXER !'!D91</f>
        <v>0</v>
      </c>
      <c r="H78" s="155">
        <f>PREENCHER!K94*'PARÃMETROS - NÃO MEXER !'!D91</f>
        <v>0</v>
      </c>
      <c r="I78" s="155">
        <f>PREENCHER!L94*'PARÃMETROS - NÃO MEXER !'!D91</f>
        <v>0</v>
      </c>
      <c r="J78" s="155">
        <f>PREENCHER!M94*'PARÃMETROS - NÃO MEXER !'!D91</f>
        <v>0</v>
      </c>
      <c r="K78" s="155">
        <f>PREENCHER!N94*'PARÃMETROS - NÃO MEXER !'!D91</f>
        <v>0</v>
      </c>
      <c r="L78" s="155">
        <f>PREENCHER!O94*'PARÃMETROS - NÃO MEXER !'!D91</f>
        <v>0</v>
      </c>
      <c r="M78" s="155">
        <f>PREENCHER!P94*'PARÃMETROS - NÃO MEXER !'!D91</f>
        <v>0</v>
      </c>
      <c r="N78" s="155">
        <f>PREENCHER!Q94*'PARÃMETROS - NÃO MEXER !'!D91</f>
        <v>0</v>
      </c>
      <c r="O78" s="155">
        <f>PREENCHER!R94*'PARÃMETROS - NÃO MEXER !'!D91</f>
        <v>0</v>
      </c>
      <c r="P78" s="155">
        <f>PREENCHER!S94*'PARÃMETROS - NÃO MEXER !'!D91</f>
        <v>0</v>
      </c>
      <c r="Q78" s="155">
        <f>PREENCHER!T94*'PARÃMETROS - NÃO MEXER !'!D91</f>
        <v>0</v>
      </c>
      <c r="R78" s="155">
        <f>PREENCHER!U94*'PARÃMETROS - NÃO MEXER !'!D91</f>
        <v>0</v>
      </c>
      <c r="S78" s="151">
        <f>PREENCHER!V94*'PARÃMETROS - NÃO MEXER !'!D91</f>
        <v>0</v>
      </c>
      <c r="T78" s="150">
        <f t="shared" si="4"/>
        <v>0</v>
      </c>
      <c r="U78" s="126"/>
    </row>
    <row r="79" spans="1:23" ht="26.25" thickBot="1" x14ac:dyDescent="0.3">
      <c r="A79" s="130">
        <f t="shared" si="5"/>
        <v>11</v>
      </c>
      <c r="B79" s="167" t="s">
        <v>104</v>
      </c>
      <c r="C79" s="125" t="s">
        <v>30</v>
      </c>
      <c r="D79" s="317">
        <f>PREENCHER!G95*'PARÃMETROS - NÃO MEXER !'!D92</f>
        <v>0</v>
      </c>
      <c r="E79" s="331">
        <f>PREENCHER!H95*'PARÃMETROS - NÃO MEXER !'!D92</f>
        <v>0</v>
      </c>
      <c r="F79" s="155">
        <f>PREENCHER!I95*'PARÃMETROS - NÃO MEXER !'!D92</f>
        <v>0</v>
      </c>
      <c r="G79" s="155">
        <f>PREENCHER!J95*'PARÃMETROS - NÃO MEXER !'!D92</f>
        <v>0</v>
      </c>
      <c r="H79" s="155">
        <f>PREENCHER!K95*'PARÃMETROS - NÃO MEXER !'!D92</f>
        <v>0</v>
      </c>
      <c r="I79" s="155">
        <f>PREENCHER!L95*'PARÃMETROS - NÃO MEXER !'!D92</f>
        <v>0</v>
      </c>
      <c r="J79" s="155">
        <f>PREENCHER!M95*'PARÃMETROS - NÃO MEXER !'!D92</f>
        <v>0</v>
      </c>
      <c r="K79" s="155">
        <f>PREENCHER!N95*'PARÃMETROS - NÃO MEXER !'!D92</f>
        <v>0</v>
      </c>
      <c r="L79" s="155">
        <f>PREENCHER!O95*'PARÃMETROS - NÃO MEXER !'!D92</f>
        <v>0</v>
      </c>
      <c r="M79" s="155">
        <f>PREENCHER!P95*'PARÃMETROS - NÃO MEXER !'!D92</f>
        <v>0</v>
      </c>
      <c r="N79" s="155">
        <f>PREENCHER!Q95*'PARÃMETROS - NÃO MEXER !'!D92</f>
        <v>0</v>
      </c>
      <c r="O79" s="155">
        <f>PREENCHER!R95*'PARÃMETROS - NÃO MEXER !'!D92</f>
        <v>0</v>
      </c>
      <c r="P79" s="155">
        <f>PREENCHER!S95*'PARÃMETROS - NÃO MEXER !'!D92</f>
        <v>0</v>
      </c>
      <c r="Q79" s="155">
        <f>PREENCHER!T95*'PARÃMETROS - NÃO MEXER !'!D92</f>
        <v>0</v>
      </c>
      <c r="R79" s="155">
        <f>PREENCHER!U95*'PARÃMETROS - NÃO MEXER !'!D92</f>
        <v>0</v>
      </c>
      <c r="S79" s="151">
        <f>PREENCHER!V95*'PARÃMETROS - NÃO MEXER !'!D92</f>
        <v>0</v>
      </c>
      <c r="T79" s="150">
        <f t="shared" si="4"/>
        <v>0</v>
      </c>
      <c r="U79" s="126"/>
    </row>
    <row r="80" spans="1:23" ht="15.75" thickBot="1" x14ac:dyDescent="0.3">
      <c r="A80" s="130">
        <f t="shared" si="5"/>
        <v>12</v>
      </c>
      <c r="B80" s="167" t="s">
        <v>116</v>
      </c>
      <c r="C80" s="125" t="s">
        <v>30</v>
      </c>
      <c r="D80" s="317">
        <f>PREENCHER!G96*'PARÃMETROS - NÃO MEXER !'!D93</f>
        <v>0</v>
      </c>
      <c r="E80" s="331">
        <f>PREENCHER!H96*'PARÃMETROS - NÃO MEXER !'!D93</f>
        <v>0</v>
      </c>
      <c r="F80" s="155">
        <f>PREENCHER!I96*'PARÃMETROS - NÃO MEXER !'!D93</f>
        <v>0</v>
      </c>
      <c r="G80" s="155">
        <f>PREENCHER!J96*'PARÃMETROS - NÃO MEXER !'!D93</f>
        <v>0</v>
      </c>
      <c r="H80" s="155">
        <f>PREENCHER!K96*'PARÃMETROS - NÃO MEXER !'!D93</f>
        <v>0</v>
      </c>
      <c r="I80" s="155">
        <f>PREENCHER!L96*'PARÃMETROS - NÃO MEXER !'!D93</f>
        <v>0</v>
      </c>
      <c r="J80" s="155">
        <f>PREENCHER!M96*'PARÃMETROS - NÃO MEXER !'!D93</f>
        <v>0</v>
      </c>
      <c r="K80" s="155">
        <f>PREENCHER!N96*'PARÃMETROS - NÃO MEXER !'!D93</f>
        <v>0</v>
      </c>
      <c r="L80" s="155">
        <f>PREENCHER!O96*'PARÃMETROS - NÃO MEXER !'!D93</f>
        <v>0</v>
      </c>
      <c r="M80" s="155">
        <f>PREENCHER!P96*'PARÃMETROS - NÃO MEXER !'!D93</f>
        <v>0</v>
      </c>
      <c r="N80" s="155">
        <f>PREENCHER!Q96*'PARÃMETROS - NÃO MEXER !'!D93</f>
        <v>0</v>
      </c>
      <c r="O80" s="155">
        <f>PREENCHER!R96*'PARÃMETROS - NÃO MEXER !'!D93</f>
        <v>0</v>
      </c>
      <c r="P80" s="155">
        <f>PREENCHER!S96*'PARÃMETROS - NÃO MEXER !'!D93</f>
        <v>0</v>
      </c>
      <c r="Q80" s="155">
        <f>PREENCHER!T96*'PARÃMETROS - NÃO MEXER !'!D93</f>
        <v>0</v>
      </c>
      <c r="R80" s="155">
        <f>PREENCHER!U96*'PARÃMETROS - NÃO MEXER !'!D93</f>
        <v>0</v>
      </c>
      <c r="S80" s="151">
        <f>PREENCHER!V96*'PARÃMETROS - NÃO MEXER !'!D93</f>
        <v>0</v>
      </c>
      <c r="T80" s="150">
        <f t="shared" si="4"/>
        <v>0</v>
      </c>
      <c r="U80" s="126"/>
    </row>
    <row r="81" spans="1:21" ht="26.25" thickBot="1" x14ac:dyDescent="0.3">
      <c r="A81" s="130">
        <f t="shared" si="5"/>
        <v>13</v>
      </c>
      <c r="B81" s="167" t="s">
        <v>105</v>
      </c>
      <c r="C81" s="125" t="s">
        <v>30</v>
      </c>
      <c r="D81" s="317">
        <f>PREENCHER!G97*'PARÃMETROS - NÃO MEXER !'!D94</f>
        <v>0</v>
      </c>
      <c r="E81" s="331">
        <f>PREENCHER!H97*'PARÃMETROS - NÃO MEXER !'!D94</f>
        <v>0</v>
      </c>
      <c r="F81" s="155">
        <f>PREENCHER!I97*'PARÃMETROS - NÃO MEXER !'!D94</f>
        <v>0</v>
      </c>
      <c r="G81" s="155">
        <f>PREENCHER!J97*'PARÃMETROS - NÃO MEXER !'!D94</f>
        <v>0</v>
      </c>
      <c r="H81" s="155">
        <f>PREENCHER!K97*'PARÃMETROS - NÃO MEXER !'!D94</f>
        <v>0</v>
      </c>
      <c r="I81" s="155">
        <f>PREENCHER!L97*'PARÃMETROS - NÃO MEXER !'!D94</f>
        <v>0</v>
      </c>
      <c r="J81" s="155">
        <f>PREENCHER!M97*'PARÃMETROS - NÃO MEXER !'!D94</f>
        <v>0</v>
      </c>
      <c r="K81" s="155">
        <f>PREENCHER!N97*'PARÃMETROS - NÃO MEXER !'!D94</f>
        <v>0</v>
      </c>
      <c r="L81" s="155">
        <f>PREENCHER!O97*'PARÃMETROS - NÃO MEXER !'!D94</f>
        <v>0</v>
      </c>
      <c r="M81" s="155">
        <f>PREENCHER!P97*'PARÃMETROS - NÃO MEXER !'!D94</f>
        <v>0</v>
      </c>
      <c r="N81" s="155">
        <f>PREENCHER!Q97*'PARÃMETROS - NÃO MEXER !'!D94</f>
        <v>0</v>
      </c>
      <c r="O81" s="155">
        <f>PREENCHER!R97*'PARÃMETROS - NÃO MEXER !'!D94</f>
        <v>0</v>
      </c>
      <c r="P81" s="155">
        <f>PREENCHER!S97*'PARÃMETROS - NÃO MEXER !'!D94</f>
        <v>0</v>
      </c>
      <c r="Q81" s="155">
        <f>PREENCHER!T97*'PARÃMETROS - NÃO MEXER !'!D94</f>
        <v>0</v>
      </c>
      <c r="R81" s="155">
        <f>PREENCHER!U97*'PARÃMETROS - NÃO MEXER !'!D94</f>
        <v>0</v>
      </c>
      <c r="S81" s="151">
        <f>PREENCHER!V97*'PARÃMETROS - NÃO MEXER !'!D94</f>
        <v>0</v>
      </c>
      <c r="T81" s="150">
        <f t="shared" si="4"/>
        <v>0</v>
      </c>
      <c r="U81" s="126"/>
    </row>
    <row r="82" spans="1:21" ht="15.75" thickBot="1" x14ac:dyDescent="0.3">
      <c r="A82" s="130">
        <f t="shared" si="5"/>
        <v>14</v>
      </c>
      <c r="B82" s="167" t="s">
        <v>106</v>
      </c>
      <c r="C82" s="125" t="s">
        <v>30</v>
      </c>
      <c r="D82" s="317">
        <f>PREENCHER!G98*'PARÃMETROS - NÃO MEXER !'!D95</f>
        <v>0</v>
      </c>
      <c r="E82" s="331">
        <f>PREENCHER!H98*'PARÃMETROS - NÃO MEXER !'!D95</f>
        <v>0</v>
      </c>
      <c r="F82" s="155">
        <f>PREENCHER!I98*'PARÃMETROS - NÃO MEXER !'!D95</f>
        <v>0</v>
      </c>
      <c r="G82" s="155">
        <f>PREENCHER!J98*'PARÃMETROS - NÃO MEXER !'!D95</f>
        <v>0</v>
      </c>
      <c r="H82" s="155">
        <f>PREENCHER!K98*'PARÃMETROS - NÃO MEXER !'!D95</f>
        <v>0</v>
      </c>
      <c r="I82" s="155">
        <f>PREENCHER!L98*'PARÃMETROS - NÃO MEXER !'!D95</f>
        <v>0</v>
      </c>
      <c r="J82" s="155">
        <f>PREENCHER!M98*'PARÃMETROS - NÃO MEXER !'!D95</f>
        <v>0</v>
      </c>
      <c r="K82" s="155">
        <f>PREENCHER!N98*'PARÃMETROS - NÃO MEXER !'!D95</f>
        <v>0</v>
      </c>
      <c r="L82" s="155">
        <f>PREENCHER!O98*'PARÃMETROS - NÃO MEXER !'!D95</f>
        <v>0</v>
      </c>
      <c r="M82" s="155">
        <f>PREENCHER!P98*'PARÃMETROS - NÃO MEXER !'!D95</f>
        <v>0</v>
      </c>
      <c r="N82" s="155">
        <f>PREENCHER!Q98*'PARÃMETROS - NÃO MEXER !'!D95</f>
        <v>0</v>
      </c>
      <c r="O82" s="155">
        <f>PREENCHER!R98*'PARÃMETROS - NÃO MEXER !'!D95</f>
        <v>0</v>
      </c>
      <c r="P82" s="155">
        <f>PREENCHER!S98*'PARÃMETROS - NÃO MEXER !'!D95</f>
        <v>0</v>
      </c>
      <c r="Q82" s="155">
        <f>PREENCHER!T98*'PARÃMETROS - NÃO MEXER !'!D95</f>
        <v>0</v>
      </c>
      <c r="R82" s="155">
        <f>PREENCHER!U98*'PARÃMETROS - NÃO MEXER !'!D95</f>
        <v>0</v>
      </c>
      <c r="S82" s="151">
        <f>PREENCHER!V98*'PARÃMETROS - NÃO MEXER !'!D95</f>
        <v>0</v>
      </c>
      <c r="T82" s="150">
        <f t="shared" si="4"/>
        <v>0</v>
      </c>
      <c r="U82" s="126"/>
    </row>
    <row r="83" spans="1:21" ht="15.75" thickBot="1" x14ac:dyDescent="0.3">
      <c r="A83" s="130">
        <f t="shared" si="5"/>
        <v>15</v>
      </c>
      <c r="B83" s="167" t="s">
        <v>107</v>
      </c>
      <c r="C83" s="125" t="s">
        <v>30</v>
      </c>
      <c r="D83" s="317">
        <f>PREENCHER!G99*'PARÃMETROS - NÃO MEXER !'!D96</f>
        <v>0</v>
      </c>
      <c r="E83" s="331">
        <f>PREENCHER!H99*'PARÃMETROS - NÃO MEXER !'!D96</f>
        <v>0</v>
      </c>
      <c r="F83" s="155">
        <f>PREENCHER!I99*'PARÃMETROS - NÃO MEXER !'!D96</f>
        <v>0</v>
      </c>
      <c r="G83" s="155">
        <f>PREENCHER!J99*'PARÃMETROS - NÃO MEXER !'!D96</f>
        <v>0</v>
      </c>
      <c r="H83" s="155">
        <f>PREENCHER!K99*'PARÃMETROS - NÃO MEXER !'!D96</f>
        <v>0</v>
      </c>
      <c r="I83" s="155">
        <f>PREENCHER!L99*'PARÃMETROS - NÃO MEXER !'!D96</f>
        <v>0</v>
      </c>
      <c r="J83" s="155">
        <f>PREENCHER!M99*'PARÃMETROS - NÃO MEXER !'!D96</f>
        <v>0</v>
      </c>
      <c r="K83" s="155">
        <f>PREENCHER!N99*'PARÃMETROS - NÃO MEXER !'!D96</f>
        <v>0</v>
      </c>
      <c r="L83" s="155">
        <f>PREENCHER!O99*'PARÃMETROS - NÃO MEXER !'!D96</f>
        <v>0</v>
      </c>
      <c r="M83" s="155">
        <f>PREENCHER!P99*'PARÃMETROS - NÃO MEXER !'!D96</f>
        <v>0</v>
      </c>
      <c r="N83" s="155">
        <f>PREENCHER!Q99*'PARÃMETROS - NÃO MEXER !'!D96</f>
        <v>0</v>
      </c>
      <c r="O83" s="155">
        <f>PREENCHER!R99*'PARÃMETROS - NÃO MEXER !'!D96</f>
        <v>0</v>
      </c>
      <c r="P83" s="155">
        <f>PREENCHER!S99*'PARÃMETROS - NÃO MEXER !'!D96</f>
        <v>0</v>
      </c>
      <c r="Q83" s="155">
        <f>PREENCHER!T99*'PARÃMETROS - NÃO MEXER !'!D96</f>
        <v>0</v>
      </c>
      <c r="R83" s="155">
        <f>PREENCHER!U99*'PARÃMETROS - NÃO MEXER !'!D96</f>
        <v>0</v>
      </c>
      <c r="S83" s="151">
        <f>PREENCHER!V99*'PARÃMETROS - NÃO MEXER !'!D96</f>
        <v>0</v>
      </c>
      <c r="T83" s="150">
        <f t="shared" si="4"/>
        <v>0</v>
      </c>
      <c r="U83" s="126"/>
    </row>
    <row r="84" spans="1:21" ht="26.25" thickBot="1" x14ac:dyDescent="0.3">
      <c r="A84" s="130">
        <f t="shared" si="5"/>
        <v>16</v>
      </c>
      <c r="B84" s="167" t="s">
        <v>108</v>
      </c>
      <c r="C84" s="125" t="s">
        <v>30</v>
      </c>
      <c r="D84" s="317">
        <f>PREENCHER!G100*'PARÃMETROS - NÃO MEXER !'!D97</f>
        <v>0</v>
      </c>
      <c r="E84" s="331">
        <f>PREENCHER!H100*'PARÃMETROS - NÃO MEXER !'!D97</f>
        <v>0</v>
      </c>
      <c r="F84" s="155">
        <f>PREENCHER!I100*'PARÃMETROS - NÃO MEXER !'!D97</f>
        <v>0</v>
      </c>
      <c r="G84" s="155">
        <f>PREENCHER!J100*'PARÃMETROS - NÃO MEXER !'!D97</f>
        <v>0</v>
      </c>
      <c r="H84" s="155">
        <f>PREENCHER!K100*'PARÃMETROS - NÃO MEXER !'!D97</f>
        <v>0</v>
      </c>
      <c r="I84" s="155">
        <f>PREENCHER!L100*'PARÃMETROS - NÃO MEXER !'!D97</f>
        <v>0</v>
      </c>
      <c r="J84" s="155">
        <f>PREENCHER!M100*'PARÃMETROS - NÃO MEXER !'!D97</f>
        <v>0</v>
      </c>
      <c r="K84" s="155">
        <f>PREENCHER!N100*'PARÃMETROS - NÃO MEXER !'!D97</f>
        <v>0</v>
      </c>
      <c r="L84" s="155">
        <f>PREENCHER!O100*'PARÃMETROS - NÃO MEXER !'!D97</f>
        <v>0</v>
      </c>
      <c r="M84" s="155">
        <f>PREENCHER!P100*'PARÃMETROS - NÃO MEXER !'!D97</f>
        <v>0</v>
      </c>
      <c r="N84" s="155">
        <f>PREENCHER!Q100*'PARÃMETROS - NÃO MEXER !'!D97</f>
        <v>0</v>
      </c>
      <c r="O84" s="155">
        <f>PREENCHER!R100*'PARÃMETROS - NÃO MEXER !'!D97</f>
        <v>0</v>
      </c>
      <c r="P84" s="155">
        <f>PREENCHER!S100*'PARÃMETROS - NÃO MEXER !'!D97</f>
        <v>0</v>
      </c>
      <c r="Q84" s="155">
        <f>PREENCHER!T100*'PARÃMETROS - NÃO MEXER !'!D97</f>
        <v>0</v>
      </c>
      <c r="R84" s="155">
        <f>PREENCHER!U100*'PARÃMETROS - NÃO MEXER !'!D97</f>
        <v>0</v>
      </c>
      <c r="S84" s="151">
        <f>PREENCHER!V100*'PARÃMETROS - NÃO MEXER !'!D97</f>
        <v>0</v>
      </c>
      <c r="T84" s="150">
        <f t="shared" si="4"/>
        <v>0</v>
      </c>
      <c r="U84" s="126"/>
    </row>
    <row r="85" spans="1:21" ht="15.75" thickBot="1" x14ac:dyDescent="0.3">
      <c r="A85" s="130">
        <f t="shared" si="5"/>
        <v>17</v>
      </c>
      <c r="B85" s="167" t="s">
        <v>109</v>
      </c>
      <c r="C85" s="125" t="s">
        <v>30</v>
      </c>
      <c r="D85" s="317">
        <f>PREENCHER!G101*'PARÃMETROS - NÃO MEXER !'!D98</f>
        <v>0</v>
      </c>
      <c r="E85" s="331">
        <f>PREENCHER!H101*'PARÃMETROS - NÃO MEXER !'!D98</f>
        <v>0</v>
      </c>
      <c r="F85" s="155">
        <f>PREENCHER!I101*'PARÃMETROS - NÃO MEXER !'!D98</f>
        <v>0</v>
      </c>
      <c r="G85" s="155">
        <f>PREENCHER!J101*'PARÃMETROS - NÃO MEXER !'!D98</f>
        <v>0</v>
      </c>
      <c r="H85" s="155">
        <f>PREENCHER!K101*'PARÃMETROS - NÃO MEXER !'!D98</f>
        <v>0</v>
      </c>
      <c r="I85" s="155">
        <f>PREENCHER!L101*'PARÃMETROS - NÃO MEXER !'!D98</f>
        <v>0</v>
      </c>
      <c r="J85" s="155">
        <f>PREENCHER!M101*'PARÃMETROS - NÃO MEXER !'!D98</f>
        <v>0</v>
      </c>
      <c r="K85" s="155">
        <f>PREENCHER!N101*'PARÃMETROS - NÃO MEXER !'!D98</f>
        <v>0</v>
      </c>
      <c r="L85" s="155">
        <f>PREENCHER!O101*'PARÃMETROS - NÃO MEXER !'!D98</f>
        <v>0</v>
      </c>
      <c r="M85" s="155">
        <f>PREENCHER!P101*'PARÃMETROS - NÃO MEXER !'!D98</f>
        <v>0</v>
      </c>
      <c r="N85" s="155">
        <f>PREENCHER!Q101*'PARÃMETROS - NÃO MEXER !'!D98</f>
        <v>0</v>
      </c>
      <c r="O85" s="155">
        <f>PREENCHER!R101*'PARÃMETROS - NÃO MEXER !'!D98</f>
        <v>0</v>
      </c>
      <c r="P85" s="155">
        <f>PREENCHER!S101*'PARÃMETROS - NÃO MEXER !'!D98</f>
        <v>0</v>
      </c>
      <c r="Q85" s="155">
        <f>PREENCHER!T101*'PARÃMETROS - NÃO MEXER !'!D98</f>
        <v>0</v>
      </c>
      <c r="R85" s="155">
        <f>PREENCHER!U101*'PARÃMETROS - NÃO MEXER !'!D98</f>
        <v>0</v>
      </c>
      <c r="S85" s="151">
        <f>PREENCHER!V101*'PARÃMETROS - NÃO MEXER !'!D98</f>
        <v>0</v>
      </c>
      <c r="T85" s="150">
        <f t="shared" si="4"/>
        <v>0</v>
      </c>
      <c r="U85" s="126"/>
    </row>
    <row r="86" spans="1:21" ht="26.25" thickBot="1" x14ac:dyDescent="0.3">
      <c r="A86" s="130">
        <f t="shared" si="5"/>
        <v>18</v>
      </c>
      <c r="B86" s="167" t="s">
        <v>110</v>
      </c>
      <c r="C86" s="125" t="s">
        <v>30</v>
      </c>
      <c r="D86" s="317">
        <f>PREENCHER!G102*'PARÃMETROS - NÃO MEXER !'!D99</f>
        <v>0</v>
      </c>
      <c r="E86" s="331">
        <f>PREENCHER!H102*'PARÃMETROS - NÃO MEXER !'!D99</f>
        <v>0</v>
      </c>
      <c r="F86" s="155">
        <f>PREENCHER!I102*'PARÃMETROS - NÃO MEXER !'!D99</f>
        <v>0</v>
      </c>
      <c r="G86" s="155">
        <f>PREENCHER!J102*'PARÃMETROS - NÃO MEXER !'!D99</f>
        <v>0</v>
      </c>
      <c r="H86" s="155">
        <f>PREENCHER!K102*'PARÃMETROS - NÃO MEXER !'!D99</f>
        <v>0</v>
      </c>
      <c r="I86" s="155">
        <f>PREENCHER!L102*'PARÃMETROS - NÃO MEXER !'!D99</f>
        <v>0</v>
      </c>
      <c r="J86" s="155">
        <f>PREENCHER!M102*'PARÃMETROS - NÃO MEXER !'!D99</f>
        <v>0</v>
      </c>
      <c r="K86" s="155">
        <f>PREENCHER!N102*'PARÃMETROS - NÃO MEXER !'!D99</f>
        <v>0</v>
      </c>
      <c r="L86" s="155">
        <f>PREENCHER!O102*'PARÃMETROS - NÃO MEXER !'!D99</f>
        <v>0</v>
      </c>
      <c r="M86" s="155">
        <f>PREENCHER!P102*'PARÃMETROS - NÃO MEXER !'!D99</f>
        <v>0</v>
      </c>
      <c r="N86" s="155">
        <f>PREENCHER!Q102*'PARÃMETROS - NÃO MEXER !'!D99</f>
        <v>0</v>
      </c>
      <c r="O86" s="155">
        <f>PREENCHER!R102*'PARÃMETROS - NÃO MEXER !'!D99</f>
        <v>0</v>
      </c>
      <c r="P86" s="155">
        <f>PREENCHER!S102*'PARÃMETROS - NÃO MEXER !'!D99</f>
        <v>0</v>
      </c>
      <c r="Q86" s="155">
        <f>PREENCHER!T102*'PARÃMETROS - NÃO MEXER !'!D99</f>
        <v>0</v>
      </c>
      <c r="R86" s="155">
        <f>PREENCHER!U102*'PARÃMETROS - NÃO MEXER !'!D99</f>
        <v>0</v>
      </c>
      <c r="S86" s="151">
        <f>PREENCHER!V102*'PARÃMETROS - NÃO MEXER !'!D99</f>
        <v>0</v>
      </c>
      <c r="T86" s="150">
        <f t="shared" si="4"/>
        <v>0</v>
      </c>
      <c r="U86" s="126"/>
    </row>
    <row r="87" spans="1:21" ht="39" thickBot="1" x14ac:dyDescent="0.3">
      <c r="A87" s="130">
        <f t="shared" si="5"/>
        <v>19</v>
      </c>
      <c r="B87" s="167" t="s">
        <v>111</v>
      </c>
      <c r="C87" s="125" t="s">
        <v>30</v>
      </c>
      <c r="D87" s="317">
        <f>PREENCHER!G103*'PARÃMETROS - NÃO MEXER !'!D100</f>
        <v>0</v>
      </c>
      <c r="E87" s="331">
        <f>PREENCHER!H103*'PARÃMETROS - NÃO MEXER !'!D100</f>
        <v>0</v>
      </c>
      <c r="F87" s="155">
        <f>PREENCHER!I103*'PARÃMETROS - NÃO MEXER !'!D100</f>
        <v>0</v>
      </c>
      <c r="G87" s="155">
        <f>PREENCHER!J103*'PARÃMETROS - NÃO MEXER !'!D100</f>
        <v>0</v>
      </c>
      <c r="H87" s="155">
        <f>PREENCHER!K103*'PARÃMETROS - NÃO MEXER !'!D100</f>
        <v>0</v>
      </c>
      <c r="I87" s="155">
        <f>PREENCHER!L103*'PARÃMETROS - NÃO MEXER !'!D100</f>
        <v>0</v>
      </c>
      <c r="J87" s="155">
        <f>PREENCHER!M103*'PARÃMETROS - NÃO MEXER !'!D100</f>
        <v>0</v>
      </c>
      <c r="K87" s="155">
        <f>PREENCHER!N103*'PARÃMETROS - NÃO MEXER !'!D100</f>
        <v>0</v>
      </c>
      <c r="L87" s="155">
        <f>PREENCHER!O103*'PARÃMETROS - NÃO MEXER !'!D100</f>
        <v>0</v>
      </c>
      <c r="M87" s="155">
        <f>PREENCHER!P103*'PARÃMETROS - NÃO MEXER !'!D100</f>
        <v>0</v>
      </c>
      <c r="N87" s="155">
        <f>PREENCHER!Q103*'PARÃMETROS - NÃO MEXER !'!D100</f>
        <v>0</v>
      </c>
      <c r="O87" s="155">
        <f>PREENCHER!R103*'PARÃMETROS - NÃO MEXER !'!D100</f>
        <v>0</v>
      </c>
      <c r="P87" s="155">
        <f>PREENCHER!S103*'PARÃMETROS - NÃO MEXER !'!D100</f>
        <v>0</v>
      </c>
      <c r="Q87" s="155">
        <f>PREENCHER!T103*'PARÃMETROS - NÃO MEXER !'!D100</f>
        <v>0</v>
      </c>
      <c r="R87" s="155">
        <f>PREENCHER!U103*'PARÃMETROS - NÃO MEXER !'!D100</f>
        <v>0</v>
      </c>
      <c r="S87" s="151">
        <f>PREENCHER!V103*'PARÃMETROS - NÃO MEXER !'!D100</f>
        <v>0</v>
      </c>
      <c r="T87" s="150">
        <f t="shared" si="4"/>
        <v>0</v>
      </c>
      <c r="U87" s="126"/>
    </row>
    <row r="88" spans="1:21" ht="15.75" thickBot="1" x14ac:dyDescent="0.3">
      <c r="A88" s="130">
        <f t="shared" si="5"/>
        <v>20</v>
      </c>
      <c r="B88" s="167" t="s">
        <v>112</v>
      </c>
      <c r="C88" s="125" t="s">
        <v>30</v>
      </c>
      <c r="D88" s="317">
        <f>PREENCHER!G104*'PARÃMETROS - NÃO MEXER !'!D101</f>
        <v>0</v>
      </c>
      <c r="E88" s="331">
        <f>PREENCHER!H104*'PARÃMETROS - NÃO MEXER !'!D101</f>
        <v>0</v>
      </c>
      <c r="F88" s="155">
        <f>PREENCHER!I104*'PARÃMETROS - NÃO MEXER !'!D101</f>
        <v>0</v>
      </c>
      <c r="G88" s="155">
        <f>PREENCHER!J104*'PARÃMETROS - NÃO MEXER !'!D101</f>
        <v>0</v>
      </c>
      <c r="H88" s="155">
        <f>PREENCHER!K104*'PARÃMETROS - NÃO MEXER !'!D101</f>
        <v>0</v>
      </c>
      <c r="I88" s="155">
        <f>PREENCHER!L104*'PARÃMETROS - NÃO MEXER !'!D101</f>
        <v>0</v>
      </c>
      <c r="J88" s="155">
        <f>PREENCHER!M104*'PARÃMETROS - NÃO MEXER !'!D101</f>
        <v>0</v>
      </c>
      <c r="K88" s="155">
        <f>PREENCHER!N104*'PARÃMETROS - NÃO MEXER !'!D101</f>
        <v>0</v>
      </c>
      <c r="L88" s="155">
        <f>PREENCHER!O104*'PARÃMETROS - NÃO MEXER !'!D101</f>
        <v>0</v>
      </c>
      <c r="M88" s="155">
        <f>PREENCHER!P104*'PARÃMETROS - NÃO MEXER !'!D101</f>
        <v>0</v>
      </c>
      <c r="N88" s="155">
        <f>PREENCHER!Q104*'PARÃMETROS - NÃO MEXER !'!D101</f>
        <v>0</v>
      </c>
      <c r="O88" s="155">
        <f>PREENCHER!R104*'PARÃMETROS - NÃO MEXER !'!D101</f>
        <v>0</v>
      </c>
      <c r="P88" s="155">
        <f>PREENCHER!S104*'PARÃMETROS - NÃO MEXER !'!D101</f>
        <v>0</v>
      </c>
      <c r="Q88" s="155">
        <f>PREENCHER!T104*'PARÃMETROS - NÃO MEXER !'!D101</f>
        <v>0</v>
      </c>
      <c r="R88" s="155">
        <f>PREENCHER!U104*'PARÃMETROS - NÃO MEXER !'!D101</f>
        <v>0</v>
      </c>
      <c r="S88" s="151">
        <f>PREENCHER!V104*'PARÃMETROS - NÃO MEXER !'!D101</f>
        <v>0</v>
      </c>
      <c r="T88" s="150">
        <f t="shared" si="4"/>
        <v>0</v>
      </c>
      <c r="U88" s="126"/>
    </row>
    <row r="89" spans="1:21" ht="15.75" thickBot="1" x14ac:dyDescent="0.3">
      <c r="A89" s="130">
        <f t="shared" si="5"/>
        <v>21</v>
      </c>
      <c r="B89" s="167" t="s">
        <v>113</v>
      </c>
      <c r="C89" s="125" t="s">
        <v>30</v>
      </c>
      <c r="D89" s="317">
        <f>PREENCHER!G105*'PARÃMETROS - NÃO MEXER !'!D102</f>
        <v>0</v>
      </c>
      <c r="E89" s="331">
        <f>PREENCHER!H105*'PARÃMETROS - NÃO MEXER !'!D102</f>
        <v>0</v>
      </c>
      <c r="F89" s="155">
        <f>PREENCHER!I105*'PARÃMETROS - NÃO MEXER !'!D102</f>
        <v>0</v>
      </c>
      <c r="G89" s="155">
        <f>PREENCHER!J105*'PARÃMETROS - NÃO MEXER !'!D102</f>
        <v>0</v>
      </c>
      <c r="H89" s="155">
        <f>PREENCHER!K105*'PARÃMETROS - NÃO MEXER !'!D102</f>
        <v>0</v>
      </c>
      <c r="I89" s="155">
        <f>PREENCHER!L105*'PARÃMETROS - NÃO MEXER !'!D102</f>
        <v>0</v>
      </c>
      <c r="J89" s="155">
        <f>PREENCHER!M105*'PARÃMETROS - NÃO MEXER !'!D102</f>
        <v>0</v>
      </c>
      <c r="K89" s="155">
        <f>PREENCHER!N105*'PARÃMETROS - NÃO MEXER !'!D102</f>
        <v>0</v>
      </c>
      <c r="L89" s="155">
        <f>PREENCHER!O105*'PARÃMETROS - NÃO MEXER !'!D102</f>
        <v>0</v>
      </c>
      <c r="M89" s="155">
        <f>PREENCHER!P105*'PARÃMETROS - NÃO MEXER !'!D102</f>
        <v>0</v>
      </c>
      <c r="N89" s="155">
        <f>PREENCHER!Q105*'PARÃMETROS - NÃO MEXER !'!D102</f>
        <v>0</v>
      </c>
      <c r="O89" s="155">
        <f>PREENCHER!R105*'PARÃMETROS - NÃO MEXER !'!D102</f>
        <v>0</v>
      </c>
      <c r="P89" s="155">
        <f>PREENCHER!S105*'PARÃMETROS - NÃO MEXER !'!D102</f>
        <v>0</v>
      </c>
      <c r="Q89" s="155">
        <f>PREENCHER!T105*'PARÃMETROS - NÃO MEXER !'!D102</f>
        <v>0</v>
      </c>
      <c r="R89" s="155">
        <f>PREENCHER!U105*'PARÃMETROS - NÃO MEXER !'!D102</f>
        <v>0</v>
      </c>
      <c r="S89" s="151">
        <f>PREENCHER!V105*'PARÃMETROS - NÃO MEXER !'!D102</f>
        <v>0</v>
      </c>
      <c r="T89" s="150">
        <f t="shared" si="4"/>
        <v>0</v>
      </c>
      <c r="U89" s="126"/>
    </row>
    <row r="90" spans="1:21" ht="15.75" thickBot="1" x14ac:dyDescent="0.3">
      <c r="A90" s="130">
        <f t="shared" si="5"/>
        <v>22</v>
      </c>
      <c r="B90" s="167" t="s">
        <v>114</v>
      </c>
      <c r="C90" s="125" t="s">
        <v>30</v>
      </c>
      <c r="D90" s="317">
        <f>PREENCHER!G106*'PARÃMETROS - NÃO MEXER !'!D103</f>
        <v>0</v>
      </c>
      <c r="E90" s="331">
        <f>PREENCHER!H106*'PARÃMETROS - NÃO MEXER !'!D103</f>
        <v>0</v>
      </c>
      <c r="F90" s="155">
        <f>PREENCHER!I106*'PARÃMETROS - NÃO MEXER !'!D103</f>
        <v>0</v>
      </c>
      <c r="G90" s="155">
        <f>PREENCHER!J106*'PARÃMETROS - NÃO MEXER !'!D103</f>
        <v>0</v>
      </c>
      <c r="H90" s="155">
        <f>PREENCHER!K106*'PARÃMETROS - NÃO MEXER !'!D103</f>
        <v>0</v>
      </c>
      <c r="I90" s="155">
        <f>PREENCHER!L106*'PARÃMETROS - NÃO MEXER !'!D103</f>
        <v>0</v>
      </c>
      <c r="J90" s="155">
        <f>PREENCHER!M106*'PARÃMETROS - NÃO MEXER !'!D103</f>
        <v>0</v>
      </c>
      <c r="K90" s="155">
        <f>PREENCHER!N106*'PARÃMETROS - NÃO MEXER !'!D103</f>
        <v>0</v>
      </c>
      <c r="L90" s="155">
        <f>PREENCHER!O106*'PARÃMETROS - NÃO MEXER !'!D103</f>
        <v>0</v>
      </c>
      <c r="M90" s="155">
        <f>PREENCHER!P106*'PARÃMETROS - NÃO MEXER !'!D103</f>
        <v>0</v>
      </c>
      <c r="N90" s="155">
        <f>PREENCHER!Q106*'PARÃMETROS - NÃO MEXER !'!D103</f>
        <v>0</v>
      </c>
      <c r="O90" s="155">
        <f>PREENCHER!R106*'PARÃMETROS - NÃO MEXER !'!D103</f>
        <v>0</v>
      </c>
      <c r="P90" s="155">
        <f>PREENCHER!S106*'PARÃMETROS - NÃO MEXER !'!D103</f>
        <v>0</v>
      </c>
      <c r="Q90" s="155">
        <f>PREENCHER!T106*'PARÃMETROS - NÃO MEXER !'!D103</f>
        <v>0</v>
      </c>
      <c r="R90" s="155">
        <f>PREENCHER!U106*'PARÃMETROS - NÃO MEXER !'!D103</f>
        <v>0</v>
      </c>
      <c r="S90" s="151">
        <f>PREENCHER!V106*'PARÃMETROS - NÃO MEXER !'!D103</f>
        <v>0</v>
      </c>
      <c r="T90" s="150">
        <f t="shared" si="4"/>
        <v>0</v>
      </c>
      <c r="U90" s="126"/>
    </row>
    <row r="91" spans="1:21" ht="26.25" thickBot="1" x14ac:dyDescent="0.3">
      <c r="A91" s="144">
        <f t="shared" si="5"/>
        <v>23</v>
      </c>
      <c r="B91" s="169" t="s">
        <v>115</v>
      </c>
      <c r="C91" s="157" t="s">
        <v>30</v>
      </c>
      <c r="D91" s="333">
        <f>PREENCHER!G107*'PARÃMETROS - NÃO MEXER !'!D104</f>
        <v>0</v>
      </c>
      <c r="E91" s="331">
        <f>PREENCHER!H107*'PARÃMETROS - NÃO MEXER !'!D104</f>
        <v>0</v>
      </c>
      <c r="F91" s="334">
        <f>PREENCHER!I107*'PARÃMETROS - NÃO MEXER !'!D104</f>
        <v>0</v>
      </c>
      <c r="G91" s="334">
        <f>PREENCHER!J107*'PARÃMETROS - NÃO MEXER !'!D104</f>
        <v>0</v>
      </c>
      <c r="H91" s="334">
        <f>PREENCHER!K107*'PARÃMETROS - NÃO MEXER !'!D104</f>
        <v>0</v>
      </c>
      <c r="I91" s="334">
        <f>PREENCHER!L107*'PARÃMETROS - NÃO MEXER !'!D104</f>
        <v>0</v>
      </c>
      <c r="J91" s="334">
        <f>PREENCHER!M107*'PARÃMETROS - NÃO MEXER !'!D104</f>
        <v>0</v>
      </c>
      <c r="K91" s="334">
        <f>PREENCHER!N107*'PARÃMETROS - NÃO MEXER !'!D104</f>
        <v>0</v>
      </c>
      <c r="L91" s="334">
        <f>PREENCHER!O107*'PARÃMETROS - NÃO MEXER !'!D104</f>
        <v>0</v>
      </c>
      <c r="M91" s="334">
        <f>PREENCHER!P107*'PARÃMETROS - NÃO MEXER !'!D104</f>
        <v>0</v>
      </c>
      <c r="N91" s="334">
        <f>PREENCHER!Q107*'PARÃMETROS - NÃO MEXER !'!D104</f>
        <v>0</v>
      </c>
      <c r="O91" s="334">
        <f>PREENCHER!R107*'PARÃMETROS - NÃO MEXER !'!D104</f>
        <v>0</v>
      </c>
      <c r="P91" s="334">
        <f>PREENCHER!S107*'PARÃMETROS - NÃO MEXER !'!D104</f>
        <v>0</v>
      </c>
      <c r="Q91" s="334">
        <f>PREENCHER!T107*'PARÃMETROS - NÃO MEXER !'!D104</f>
        <v>0</v>
      </c>
      <c r="R91" s="334">
        <f>PREENCHER!U107*'PARÃMETROS - NÃO MEXER !'!D104</f>
        <v>0</v>
      </c>
      <c r="S91" s="335">
        <f>PREENCHER!V107*'PARÃMETROS - NÃO MEXER !'!D104</f>
        <v>0</v>
      </c>
      <c r="T91" s="152">
        <f t="shared" si="4"/>
        <v>0</v>
      </c>
      <c r="U91" s="126"/>
    </row>
    <row r="92" spans="1:21" s="2" customFormat="1" ht="18.75" customHeight="1" thickBot="1" x14ac:dyDescent="0.3">
      <c r="A92" s="495" t="s">
        <v>47</v>
      </c>
      <c r="B92" s="496"/>
      <c r="C92" s="161">
        <f>SUM(D69:S91)</f>
        <v>0</v>
      </c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</row>
    <row r="93" spans="1:21" s="2" customFormat="1" ht="15.75" thickBot="1" x14ac:dyDescent="0.3">
      <c r="A93" s="82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3"/>
    </row>
    <row r="94" spans="1:21" ht="23.25" customHeight="1" thickBot="1" x14ac:dyDescent="0.3">
      <c r="A94" s="465" t="str">
        <f>'PARÃMETROS - NÃO MEXER !'!B7</f>
        <v>Grupo 4 - Atividades de Gestão e Representação</v>
      </c>
      <c r="B94" s="466"/>
      <c r="C94" s="466"/>
      <c r="D94" s="466"/>
      <c r="E94" s="466"/>
      <c r="F94" s="466"/>
      <c r="G94" s="466"/>
      <c r="H94" s="466"/>
      <c r="I94" s="466"/>
      <c r="J94" s="466"/>
      <c r="K94" s="466"/>
      <c r="L94" s="466"/>
      <c r="M94" s="466"/>
      <c r="N94" s="466"/>
      <c r="O94" s="466"/>
      <c r="P94" s="466"/>
      <c r="Q94" s="466"/>
      <c r="R94" s="466"/>
      <c r="S94" s="466"/>
      <c r="T94" s="467"/>
      <c r="U94" s="113"/>
    </row>
    <row r="95" spans="1:21" ht="15.75" thickBot="1" x14ac:dyDescent="0.3">
      <c r="A95" s="456" t="s">
        <v>31</v>
      </c>
      <c r="B95" s="457"/>
      <c r="C95" s="458"/>
      <c r="D95" s="239">
        <f>PREENCHER!G113</f>
        <v>0</v>
      </c>
      <c r="E95" s="240">
        <f>PREENCHER!H113</f>
        <v>-1</v>
      </c>
      <c r="F95" s="240">
        <f>PREENCHER!I113</f>
        <v>-2</v>
      </c>
      <c r="G95" s="240">
        <f>PREENCHER!J113</f>
        <v>-3</v>
      </c>
      <c r="H95" s="240">
        <f>PREENCHER!K113</f>
        <v>-4</v>
      </c>
      <c r="I95" s="240">
        <f>PREENCHER!L113</f>
        <v>-5</v>
      </c>
      <c r="J95" s="240">
        <f>PREENCHER!M113</f>
        <v>-6</v>
      </c>
      <c r="K95" s="240">
        <f>PREENCHER!N113</f>
        <v>-7</v>
      </c>
      <c r="L95" s="240">
        <f>PREENCHER!O113</f>
        <v>-8</v>
      </c>
      <c r="M95" s="240">
        <f>PREENCHER!P113</f>
        <v>-9</v>
      </c>
      <c r="N95" s="240">
        <f>PREENCHER!Q113</f>
        <v>-10</v>
      </c>
      <c r="O95" s="240">
        <f>PREENCHER!R113</f>
        <v>-11</v>
      </c>
      <c r="P95" s="240">
        <f>PREENCHER!S113</f>
        <v>-12</v>
      </c>
      <c r="Q95" s="240">
        <f>PREENCHER!T113</f>
        <v>-13</v>
      </c>
      <c r="R95" s="240">
        <f>PREENCHER!U113</f>
        <v>-14</v>
      </c>
      <c r="S95" s="240">
        <f>PREENCHER!V113</f>
        <v>-15</v>
      </c>
      <c r="T95" s="175" t="s">
        <v>259</v>
      </c>
      <c r="U95" s="166"/>
    </row>
    <row r="96" spans="1:21" ht="15.75" thickBot="1" x14ac:dyDescent="0.3">
      <c r="A96" s="462" t="s">
        <v>23</v>
      </c>
      <c r="B96" s="463"/>
      <c r="C96" s="464"/>
      <c r="D96" s="241" t="s">
        <v>30</v>
      </c>
      <c r="E96" s="242" t="s">
        <v>30</v>
      </c>
      <c r="F96" s="242" t="s">
        <v>30</v>
      </c>
      <c r="G96" s="242" t="s">
        <v>30</v>
      </c>
      <c r="H96" s="242" t="s">
        <v>30</v>
      </c>
      <c r="I96" s="242" t="s">
        <v>30</v>
      </c>
      <c r="J96" s="242" t="s">
        <v>30</v>
      </c>
      <c r="K96" s="242" t="s">
        <v>30</v>
      </c>
      <c r="L96" s="242" t="s">
        <v>30</v>
      </c>
      <c r="M96" s="242" t="s">
        <v>30</v>
      </c>
      <c r="N96" s="242" t="s">
        <v>30</v>
      </c>
      <c r="O96" s="242" t="s">
        <v>30</v>
      </c>
      <c r="P96" s="242" t="s">
        <v>30</v>
      </c>
      <c r="Q96" s="242" t="s">
        <v>30</v>
      </c>
      <c r="R96" s="242" t="s">
        <v>30</v>
      </c>
      <c r="S96" s="243" t="s">
        <v>30</v>
      </c>
      <c r="T96" s="149" t="s">
        <v>30</v>
      </c>
      <c r="U96" s="126"/>
    </row>
    <row r="97" spans="1:21" x14ac:dyDescent="0.25">
      <c r="A97" s="142">
        <v>1</v>
      </c>
      <c r="B97" s="170" t="s">
        <v>117</v>
      </c>
      <c r="C97" s="129" t="s">
        <v>30</v>
      </c>
      <c r="D97" s="325">
        <f>PREENCHER!G115*'PARÃMETROS - NÃO MEXER !'!D108</f>
        <v>0</v>
      </c>
      <c r="E97" s="326">
        <f>PREENCHER!H115*'PARÃMETROS - NÃO MEXER !'!D108</f>
        <v>0</v>
      </c>
      <c r="F97" s="326">
        <f>PREENCHER!I115*'PARÃMETROS - NÃO MEXER !'!D108</f>
        <v>0</v>
      </c>
      <c r="G97" s="326">
        <f>PREENCHER!J115*'PARÃMETROS - NÃO MEXER !'!D108</f>
        <v>0</v>
      </c>
      <c r="H97" s="326">
        <f>PREENCHER!K115*'PARÃMETROS - NÃO MEXER !'!D108</f>
        <v>0</v>
      </c>
      <c r="I97" s="326">
        <f>PREENCHER!L115*'PARÃMETROS - NÃO MEXER !'!D108</f>
        <v>0</v>
      </c>
      <c r="J97" s="326">
        <f>PREENCHER!M115*'PARÃMETROS - NÃO MEXER !'!D108</f>
        <v>0</v>
      </c>
      <c r="K97" s="326">
        <f>PREENCHER!N115*'PARÃMETROS - NÃO MEXER !'!D108</f>
        <v>0</v>
      </c>
      <c r="L97" s="326">
        <f>PREENCHER!O115*'PARÃMETROS - NÃO MEXER !'!D108</f>
        <v>0</v>
      </c>
      <c r="M97" s="326">
        <f>PREENCHER!P115*'PARÃMETROS - NÃO MEXER !'!D108</f>
        <v>0</v>
      </c>
      <c r="N97" s="326">
        <f>PREENCHER!Q115*'PARÃMETROS - NÃO MEXER !'!D108</f>
        <v>0</v>
      </c>
      <c r="O97" s="326">
        <f>PREENCHER!R115*'PARÃMETROS - NÃO MEXER !'!D108</f>
        <v>0</v>
      </c>
      <c r="P97" s="326">
        <f>PREENCHER!S115*'PARÃMETROS - NÃO MEXER !'!D108</f>
        <v>0</v>
      </c>
      <c r="Q97" s="326">
        <f>PREENCHER!T115*'PARÃMETROS - NÃO MEXER !'!D108</f>
        <v>0</v>
      </c>
      <c r="R97" s="326">
        <f>PREENCHER!U115*'PARÃMETROS - NÃO MEXER !'!D108</f>
        <v>0</v>
      </c>
      <c r="S97" s="327">
        <f>PREENCHER!V115*'PARÃMETROS - NÃO MEXER !'!D108</f>
        <v>0</v>
      </c>
      <c r="T97" s="150">
        <f t="shared" ref="T97:T117" si="6">SUM(D97:S97)</f>
        <v>0</v>
      </c>
      <c r="U97" s="126"/>
    </row>
    <row r="98" spans="1:21" x14ac:dyDescent="0.25">
      <c r="A98" s="130">
        <v>2</v>
      </c>
      <c r="B98" s="173" t="s">
        <v>32</v>
      </c>
      <c r="C98" s="328" t="s">
        <v>30</v>
      </c>
      <c r="D98" s="176">
        <f>PREENCHER!G116*'PARÃMETROS - NÃO MEXER !'!D109</f>
        <v>0</v>
      </c>
      <c r="E98" s="136">
        <f>PREENCHER!H116*'PARÃMETROS - NÃO MEXER !'!D109</f>
        <v>0</v>
      </c>
      <c r="F98" s="136">
        <f>PREENCHER!I116*'PARÃMETROS - NÃO MEXER !'!D109</f>
        <v>0</v>
      </c>
      <c r="G98" s="136">
        <f>PREENCHER!J116*'PARÃMETROS - NÃO MEXER !'!D109</f>
        <v>0</v>
      </c>
      <c r="H98" s="136">
        <f>PREENCHER!K116*'PARÃMETROS - NÃO MEXER !'!D109</f>
        <v>0</v>
      </c>
      <c r="I98" s="136">
        <f>PREENCHER!L116*'PARÃMETROS - NÃO MEXER !'!D109</f>
        <v>0</v>
      </c>
      <c r="J98" s="136">
        <f>PREENCHER!M116*'PARÃMETROS - NÃO MEXER !'!D109</f>
        <v>0</v>
      </c>
      <c r="K98" s="136">
        <f>PREENCHER!N116*'PARÃMETROS - NÃO MEXER !'!D109</f>
        <v>0</v>
      </c>
      <c r="L98" s="136">
        <f>PREENCHER!O116*'PARÃMETROS - NÃO MEXER !'!D109</f>
        <v>0</v>
      </c>
      <c r="M98" s="136">
        <f>PREENCHER!P116*'PARÃMETROS - NÃO MEXER !'!D109</f>
        <v>0</v>
      </c>
      <c r="N98" s="136">
        <f>PREENCHER!Q116*'PARÃMETROS - NÃO MEXER !'!D109</f>
        <v>0</v>
      </c>
      <c r="O98" s="136">
        <f>PREENCHER!R116*'PARÃMETROS - NÃO MEXER !'!D109</f>
        <v>0</v>
      </c>
      <c r="P98" s="136">
        <f>PREENCHER!S116*'PARÃMETROS - NÃO MEXER !'!D109</f>
        <v>0</v>
      </c>
      <c r="Q98" s="136">
        <f>PREENCHER!T116*'PARÃMETROS - NÃO MEXER !'!D109</f>
        <v>0</v>
      </c>
      <c r="R98" s="136">
        <f>PREENCHER!U116*'PARÃMETROS - NÃO MEXER !'!D109</f>
        <v>0</v>
      </c>
      <c r="S98" s="143">
        <f>PREENCHER!V116*'PARÃMETROS - NÃO MEXER !'!D109</f>
        <v>0</v>
      </c>
      <c r="T98" s="150">
        <f t="shared" si="6"/>
        <v>0</v>
      </c>
      <c r="U98" s="126"/>
    </row>
    <row r="99" spans="1:21" x14ac:dyDescent="0.25">
      <c r="A99" s="130">
        <v>3</v>
      </c>
      <c r="B99" s="173" t="s">
        <v>33</v>
      </c>
      <c r="C99" s="328" t="s">
        <v>30</v>
      </c>
      <c r="D99" s="176">
        <f>PREENCHER!G117*'PARÃMETROS - NÃO MEXER !'!D110</f>
        <v>0</v>
      </c>
      <c r="E99" s="136">
        <f>PREENCHER!H117*'PARÃMETROS - NÃO MEXER !'!D110</f>
        <v>0</v>
      </c>
      <c r="F99" s="136">
        <f>PREENCHER!I117*'PARÃMETROS - NÃO MEXER !'!D110</f>
        <v>0</v>
      </c>
      <c r="G99" s="136">
        <f>PREENCHER!J117*'PARÃMETROS - NÃO MEXER !'!D110</f>
        <v>0</v>
      </c>
      <c r="H99" s="136">
        <f>PREENCHER!K117*'PARÃMETROS - NÃO MEXER !'!D110</f>
        <v>0</v>
      </c>
      <c r="I99" s="136">
        <f>PREENCHER!L117*'PARÃMETROS - NÃO MEXER !'!D110</f>
        <v>0</v>
      </c>
      <c r="J99" s="136">
        <f>PREENCHER!M117*'PARÃMETROS - NÃO MEXER !'!D110</f>
        <v>0</v>
      </c>
      <c r="K99" s="136">
        <f>PREENCHER!N117*'PARÃMETROS - NÃO MEXER !'!D110</f>
        <v>0</v>
      </c>
      <c r="L99" s="136">
        <f>PREENCHER!O117*'PARÃMETROS - NÃO MEXER !'!D110</f>
        <v>0</v>
      </c>
      <c r="M99" s="136">
        <f>PREENCHER!P117*'PARÃMETROS - NÃO MEXER !'!D110</f>
        <v>0</v>
      </c>
      <c r="N99" s="136">
        <f>PREENCHER!Q117*'PARÃMETROS - NÃO MEXER !'!D110</f>
        <v>0</v>
      </c>
      <c r="O99" s="136">
        <f>PREENCHER!R117*'PARÃMETROS - NÃO MEXER !'!D110</f>
        <v>0</v>
      </c>
      <c r="P99" s="136">
        <f>PREENCHER!S117*'PARÃMETROS - NÃO MEXER !'!D110</f>
        <v>0</v>
      </c>
      <c r="Q99" s="136">
        <f>PREENCHER!T117*'PARÃMETROS - NÃO MEXER !'!D110</f>
        <v>0</v>
      </c>
      <c r="R99" s="136">
        <f>PREENCHER!U117*'PARÃMETROS - NÃO MEXER !'!D110</f>
        <v>0</v>
      </c>
      <c r="S99" s="143">
        <f>PREENCHER!V117*'PARÃMETROS - NÃO MEXER !'!D110</f>
        <v>0</v>
      </c>
      <c r="T99" s="150">
        <f t="shared" si="6"/>
        <v>0</v>
      </c>
      <c r="U99" s="126"/>
    </row>
    <row r="100" spans="1:21" x14ac:dyDescent="0.25">
      <c r="A100" s="130">
        <v>4</v>
      </c>
      <c r="B100" s="173" t="s">
        <v>34</v>
      </c>
      <c r="C100" s="328" t="s">
        <v>30</v>
      </c>
      <c r="D100" s="176">
        <f>PREENCHER!G118*'PARÃMETROS - NÃO MEXER !'!D111</f>
        <v>0</v>
      </c>
      <c r="E100" s="136">
        <f>PREENCHER!H118*'PARÃMETROS - NÃO MEXER !'!D111</f>
        <v>0</v>
      </c>
      <c r="F100" s="136">
        <f>PREENCHER!I118*'PARÃMETROS - NÃO MEXER !'!D111</f>
        <v>0</v>
      </c>
      <c r="G100" s="136">
        <f>PREENCHER!J118*'PARÃMETROS - NÃO MEXER !'!D111</f>
        <v>0</v>
      </c>
      <c r="H100" s="136">
        <f>PREENCHER!K118*'PARÃMETROS - NÃO MEXER !'!D111</f>
        <v>0</v>
      </c>
      <c r="I100" s="136">
        <f>PREENCHER!L118*'PARÃMETROS - NÃO MEXER !'!D111</f>
        <v>0</v>
      </c>
      <c r="J100" s="136">
        <f>PREENCHER!M118*'PARÃMETROS - NÃO MEXER !'!D111</f>
        <v>0</v>
      </c>
      <c r="K100" s="136">
        <f>PREENCHER!N118*'PARÃMETROS - NÃO MEXER !'!D111</f>
        <v>0</v>
      </c>
      <c r="L100" s="136">
        <f>PREENCHER!O118*'PARÃMETROS - NÃO MEXER !'!D111</f>
        <v>0</v>
      </c>
      <c r="M100" s="136">
        <f>PREENCHER!P118*'PARÃMETROS - NÃO MEXER !'!D111</f>
        <v>0</v>
      </c>
      <c r="N100" s="136">
        <f>PREENCHER!Q118*'PARÃMETROS - NÃO MEXER !'!D111</f>
        <v>0</v>
      </c>
      <c r="O100" s="136">
        <f>PREENCHER!R118*'PARÃMETROS - NÃO MEXER !'!D111</f>
        <v>0</v>
      </c>
      <c r="P100" s="136">
        <f>PREENCHER!S118*'PARÃMETROS - NÃO MEXER !'!D111</f>
        <v>0</v>
      </c>
      <c r="Q100" s="136">
        <f>PREENCHER!T118*'PARÃMETROS - NÃO MEXER !'!D111</f>
        <v>0</v>
      </c>
      <c r="R100" s="136">
        <f>PREENCHER!U118*'PARÃMETROS - NÃO MEXER !'!D111</f>
        <v>0</v>
      </c>
      <c r="S100" s="143">
        <f>PREENCHER!V118*'PARÃMETROS - NÃO MEXER !'!D111</f>
        <v>0</v>
      </c>
      <c r="T100" s="150">
        <f t="shared" si="6"/>
        <v>0</v>
      </c>
      <c r="U100" s="126"/>
    </row>
    <row r="101" spans="1:21" x14ac:dyDescent="0.25">
      <c r="A101" s="130">
        <v>5</v>
      </c>
      <c r="B101" s="173" t="s">
        <v>35</v>
      </c>
      <c r="C101" s="328" t="s">
        <v>30</v>
      </c>
      <c r="D101" s="176">
        <f>PREENCHER!G119*'PARÃMETROS - NÃO MEXER !'!D112</f>
        <v>0</v>
      </c>
      <c r="E101" s="136">
        <f>PREENCHER!H119*'PARÃMETROS - NÃO MEXER !'!D112</f>
        <v>0</v>
      </c>
      <c r="F101" s="136">
        <f>PREENCHER!I119*'PARÃMETROS - NÃO MEXER !'!D112</f>
        <v>0</v>
      </c>
      <c r="G101" s="136">
        <f>PREENCHER!J119*'PARÃMETROS - NÃO MEXER !'!D112</f>
        <v>0</v>
      </c>
      <c r="H101" s="136">
        <f>PREENCHER!K119*'PARÃMETROS - NÃO MEXER !'!D112</f>
        <v>0</v>
      </c>
      <c r="I101" s="136">
        <f>PREENCHER!L119*'PARÃMETROS - NÃO MEXER !'!D112</f>
        <v>0</v>
      </c>
      <c r="J101" s="136">
        <f>PREENCHER!M119*'PARÃMETROS - NÃO MEXER !'!D112</f>
        <v>0</v>
      </c>
      <c r="K101" s="136">
        <f>PREENCHER!N119*'PARÃMETROS - NÃO MEXER !'!D112</f>
        <v>0</v>
      </c>
      <c r="L101" s="136">
        <f>PREENCHER!O119*'PARÃMETROS - NÃO MEXER !'!D112</f>
        <v>0</v>
      </c>
      <c r="M101" s="136">
        <f>PREENCHER!P119*'PARÃMETROS - NÃO MEXER !'!D112</f>
        <v>0</v>
      </c>
      <c r="N101" s="136">
        <f>PREENCHER!Q119*'PARÃMETROS - NÃO MEXER !'!D112</f>
        <v>0</v>
      </c>
      <c r="O101" s="136">
        <f>PREENCHER!R119*'PARÃMETROS - NÃO MEXER !'!D112</f>
        <v>0</v>
      </c>
      <c r="P101" s="136">
        <f>PREENCHER!S119*'PARÃMETROS - NÃO MEXER !'!D112</f>
        <v>0</v>
      </c>
      <c r="Q101" s="136">
        <f>PREENCHER!T119*'PARÃMETROS - NÃO MEXER !'!D112</f>
        <v>0</v>
      </c>
      <c r="R101" s="136">
        <f>PREENCHER!U119*'PARÃMETROS - NÃO MEXER !'!D112</f>
        <v>0</v>
      </c>
      <c r="S101" s="143">
        <f>PREENCHER!V119*'PARÃMETROS - NÃO MEXER !'!D112</f>
        <v>0</v>
      </c>
      <c r="T101" s="150">
        <f t="shared" si="6"/>
        <v>0</v>
      </c>
      <c r="U101" s="126"/>
    </row>
    <row r="102" spans="1:21" x14ac:dyDescent="0.25">
      <c r="A102" s="130">
        <v>6</v>
      </c>
      <c r="B102" s="173" t="s">
        <v>36</v>
      </c>
      <c r="C102" s="328" t="s">
        <v>30</v>
      </c>
      <c r="D102" s="176">
        <f>PREENCHER!G120*'PARÃMETROS - NÃO MEXER !'!D113</f>
        <v>0</v>
      </c>
      <c r="E102" s="136">
        <f>PREENCHER!H120*'PARÃMETROS - NÃO MEXER !'!D113</f>
        <v>0</v>
      </c>
      <c r="F102" s="136">
        <f>PREENCHER!I120*'PARÃMETROS - NÃO MEXER !'!D113</f>
        <v>0</v>
      </c>
      <c r="G102" s="136">
        <f>PREENCHER!J120*'PARÃMETROS - NÃO MEXER !'!D113</f>
        <v>0</v>
      </c>
      <c r="H102" s="136">
        <f>PREENCHER!K120*'PARÃMETROS - NÃO MEXER !'!D113</f>
        <v>0</v>
      </c>
      <c r="I102" s="136">
        <f>PREENCHER!L120*'PARÃMETROS - NÃO MEXER !'!D113</f>
        <v>0</v>
      </c>
      <c r="J102" s="136">
        <f>PREENCHER!M120*'PARÃMETROS - NÃO MEXER !'!D113</f>
        <v>0</v>
      </c>
      <c r="K102" s="136">
        <f>PREENCHER!N120*'PARÃMETROS - NÃO MEXER !'!D113</f>
        <v>0</v>
      </c>
      <c r="L102" s="136">
        <f>PREENCHER!O120*'PARÃMETROS - NÃO MEXER !'!D113</f>
        <v>0</v>
      </c>
      <c r="M102" s="136">
        <f>PREENCHER!P120*'PARÃMETROS - NÃO MEXER !'!D113</f>
        <v>0</v>
      </c>
      <c r="N102" s="136">
        <f>PREENCHER!Q120*'PARÃMETROS - NÃO MEXER !'!D113</f>
        <v>0</v>
      </c>
      <c r="O102" s="136">
        <f>PREENCHER!R120*'PARÃMETROS - NÃO MEXER !'!D113</f>
        <v>0</v>
      </c>
      <c r="P102" s="136">
        <f>PREENCHER!S120*'PARÃMETROS - NÃO MEXER !'!D113</f>
        <v>0</v>
      </c>
      <c r="Q102" s="136">
        <f>PREENCHER!T120*'PARÃMETROS - NÃO MEXER !'!D113</f>
        <v>0</v>
      </c>
      <c r="R102" s="136">
        <f>PREENCHER!U120*'PARÃMETROS - NÃO MEXER !'!D113</f>
        <v>0</v>
      </c>
      <c r="S102" s="143">
        <f>PREENCHER!V120*'PARÃMETROS - NÃO MEXER !'!D113</f>
        <v>0</v>
      </c>
      <c r="T102" s="150">
        <f t="shared" si="6"/>
        <v>0</v>
      </c>
      <c r="U102" s="126"/>
    </row>
    <row r="103" spans="1:21" x14ac:dyDescent="0.25">
      <c r="A103" s="130">
        <v>7</v>
      </c>
      <c r="B103" s="173" t="s">
        <v>37</v>
      </c>
      <c r="C103" s="328" t="s">
        <v>30</v>
      </c>
      <c r="D103" s="176">
        <f>PREENCHER!G121*'PARÃMETROS - NÃO MEXER !'!D114</f>
        <v>0</v>
      </c>
      <c r="E103" s="136">
        <f>PREENCHER!H121*'PARÃMETROS - NÃO MEXER !'!D114</f>
        <v>0</v>
      </c>
      <c r="F103" s="136">
        <f>PREENCHER!I121*'PARÃMETROS - NÃO MEXER !'!D114</f>
        <v>0</v>
      </c>
      <c r="G103" s="136">
        <f>PREENCHER!J121*'PARÃMETROS - NÃO MEXER !'!D114</f>
        <v>0</v>
      </c>
      <c r="H103" s="136">
        <f>PREENCHER!K121*'PARÃMETROS - NÃO MEXER !'!D114</f>
        <v>0</v>
      </c>
      <c r="I103" s="136">
        <f>PREENCHER!L121*'PARÃMETROS - NÃO MEXER !'!D114</f>
        <v>0</v>
      </c>
      <c r="J103" s="136">
        <f>PREENCHER!M121*'PARÃMETROS - NÃO MEXER !'!D114</f>
        <v>0</v>
      </c>
      <c r="K103" s="136">
        <f>PREENCHER!N121*'PARÃMETROS - NÃO MEXER !'!D114</f>
        <v>0</v>
      </c>
      <c r="L103" s="136">
        <f>PREENCHER!O121*'PARÃMETROS - NÃO MEXER !'!D114</f>
        <v>0</v>
      </c>
      <c r="M103" s="136">
        <f>PREENCHER!P121*'PARÃMETROS - NÃO MEXER !'!D114</f>
        <v>0</v>
      </c>
      <c r="N103" s="136">
        <f>PREENCHER!Q121*'PARÃMETROS - NÃO MEXER !'!D114</f>
        <v>0</v>
      </c>
      <c r="O103" s="136">
        <f>PREENCHER!R121*'PARÃMETROS - NÃO MEXER !'!D114</f>
        <v>0</v>
      </c>
      <c r="P103" s="136">
        <f>PREENCHER!S121*'PARÃMETROS - NÃO MEXER !'!D114</f>
        <v>0</v>
      </c>
      <c r="Q103" s="136">
        <f>PREENCHER!T121*'PARÃMETROS - NÃO MEXER !'!D114</f>
        <v>0</v>
      </c>
      <c r="R103" s="136">
        <f>PREENCHER!U121*'PARÃMETROS - NÃO MEXER !'!D114</f>
        <v>0</v>
      </c>
      <c r="S103" s="143">
        <f>PREENCHER!V121*'PARÃMETROS - NÃO MEXER !'!D114</f>
        <v>0</v>
      </c>
      <c r="T103" s="150">
        <f t="shared" si="6"/>
        <v>0</v>
      </c>
      <c r="U103" s="126"/>
    </row>
    <row r="104" spans="1:21" x14ac:dyDescent="0.25">
      <c r="A104" s="130">
        <v>8</v>
      </c>
      <c r="B104" s="173" t="s">
        <v>294</v>
      </c>
      <c r="C104" s="328" t="s">
        <v>30</v>
      </c>
      <c r="D104" s="176">
        <f>PREENCHER!G122*'PARÃMETROS - NÃO MEXER !'!D115</f>
        <v>0</v>
      </c>
      <c r="E104" s="136">
        <f>PREENCHER!H122*'PARÃMETROS - NÃO MEXER !'!D115</f>
        <v>0</v>
      </c>
      <c r="F104" s="136">
        <f>PREENCHER!I122*'PARÃMETROS - NÃO MEXER !'!D115</f>
        <v>0</v>
      </c>
      <c r="G104" s="136">
        <f>PREENCHER!J122*'PARÃMETROS - NÃO MEXER !'!D115</f>
        <v>0</v>
      </c>
      <c r="H104" s="136">
        <f>PREENCHER!K122*'PARÃMETROS - NÃO MEXER !'!D115</f>
        <v>0</v>
      </c>
      <c r="I104" s="136">
        <f>PREENCHER!L122*'PARÃMETROS - NÃO MEXER !'!D115</f>
        <v>0</v>
      </c>
      <c r="J104" s="136">
        <f>PREENCHER!M122*'PARÃMETROS - NÃO MEXER !'!D115</f>
        <v>0</v>
      </c>
      <c r="K104" s="136">
        <f>PREENCHER!N122*'PARÃMETROS - NÃO MEXER !'!D115</f>
        <v>0</v>
      </c>
      <c r="L104" s="136">
        <f>PREENCHER!O122*'PARÃMETROS - NÃO MEXER !'!D115</f>
        <v>0</v>
      </c>
      <c r="M104" s="136">
        <f>PREENCHER!P122*'PARÃMETROS - NÃO MEXER !'!D115</f>
        <v>0</v>
      </c>
      <c r="N104" s="136">
        <f>PREENCHER!Q122*'PARÃMETROS - NÃO MEXER !'!D115</f>
        <v>0</v>
      </c>
      <c r="O104" s="136">
        <f>PREENCHER!R122*'PARÃMETROS - NÃO MEXER !'!D115</f>
        <v>0</v>
      </c>
      <c r="P104" s="136">
        <f>PREENCHER!S122*'PARÃMETROS - NÃO MEXER !'!D115</f>
        <v>0</v>
      </c>
      <c r="Q104" s="136">
        <f>PREENCHER!T122*'PARÃMETROS - NÃO MEXER !'!D115</f>
        <v>0</v>
      </c>
      <c r="R104" s="136">
        <f>PREENCHER!U122*'PARÃMETROS - NÃO MEXER !'!D115</f>
        <v>0</v>
      </c>
      <c r="S104" s="143">
        <f>PREENCHER!V122*'PARÃMETROS - NÃO MEXER !'!D115</f>
        <v>0</v>
      </c>
      <c r="T104" s="150">
        <f t="shared" si="6"/>
        <v>0</v>
      </c>
      <c r="U104" s="126"/>
    </row>
    <row r="105" spans="1:21" x14ac:dyDescent="0.25">
      <c r="A105" s="130">
        <v>9</v>
      </c>
      <c r="B105" s="173" t="s">
        <v>125</v>
      </c>
      <c r="C105" s="328" t="s">
        <v>30</v>
      </c>
      <c r="D105" s="176">
        <f>PREENCHER!G123*'PARÃMETROS - NÃO MEXER !'!D116</f>
        <v>0</v>
      </c>
      <c r="E105" s="136">
        <f>PREENCHER!H123*'PARÃMETROS - NÃO MEXER !'!D116</f>
        <v>0</v>
      </c>
      <c r="F105" s="136">
        <f>PREENCHER!I123*'PARÃMETROS - NÃO MEXER !'!D116</f>
        <v>0</v>
      </c>
      <c r="G105" s="136">
        <f>PREENCHER!J123*'PARÃMETROS - NÃO MEXER !'!D116</f>
        <v>0</v>
      </c>
      <c r="H105" s="136">
        <f>PREENCHER!K123*'PARÃMETROS - NÃO MEXER !'!D116</f>
        <v>0</v>
      </c>
      <c r="I105" s="136">
        <f>PREENCHER!L123*'PARÃMETROS - NÃO MEXER !'!D116</f>
        <v>0</v>
      </c>
      <c r="J105" s="136">
        <f>PREENCHER!M123*'PARÃMETROS - NÃO MEXER !'!D116</f>
        <v>0</v>
      </c>
      <c r="K105" s="136">
        <f>PREENCHER!N123*'PARÃMETROS - NÃO MEXER !'!D116</f>
        <v>0</v>
      </c>
      <c r="L105" s="136">
        <f>PREENCHER!O123*'PARÃMETROS - NÃO MEXER !'!D116</f>
        <v>0</v>
      </c>
      <c r="M105" s="136">
        <f>PREENCHER!P123*'PARÃMETROS - NÃO MEXER !'!D116</f>
        <v>0</v>
      </c>
      <c r="N105" s="136">
        <f>PREENCHER!Q123*'PARÃMETROS - NÃO MEXER !'!D116</f>
        <v>0</v>
      </c>
      <c r="O105" s="136">
        <f>PREENCHER!R123*'PARÃMETROS - NÃO MEXER !'!D116</f>
        <v>0</v>
      </c>
      <c r="P105" s="136">
        <f>PREENCHER!S123*'PARÃMETROS - NÃO MEXER !'!D116</f>
        <v>0</v>
      </c>
      <c r="Q105" s="136">
        <f>PREENCHER!T123*'PARÃMETROS - NÃO MEXER !'!D116</f>
        <v>0</v>
      </c>
      <c r="R105" s="136">
        <f>PREENCHER!U123*'PARÃMETROS - NÃO MEXER !'!D116</f>
        <v>0</v>
      </c>
      <c r="S105" s="143">
        <f>PREENCHER!V123*'PARÃMETROS - NÃO MEXER !'!D116</f>
        <v>0</v>
      </c>
      <c r="T105" s="150">
        <f t="shared" si="6"/>
        <v>0</v>
      </c>
      <c r="U105" s="126"/>
    </row>
    <row r="106" spans="1:21" x14ac:dyDescent="0.25">
      <c r="A106" s="130">
        <v>10</v>
      </c>
      <c r="B106" s="173" t="s">
        <v>38</v>
      </c>
      <c r="C106" s="328" t="s">
        <v>30</v>
      </c>
      <c r="D106" s="176">
        <f>PREENCHER!G124*'PARÃMETROS - NÃO MEXER !'!D117</f>
        <v>0</v>
      </c>
      <c r="E106" s="136">
        <f>PREENCHER!H124*'PARÃMETROS - NÃO MEXER !'!D117</f>
        <v>0</v>
      </c>
      <c r="F106" s="136">
        <f>PREENCHER!I124*'PARÃMETROS - NÃO MEXER !'!D117</f>
        <v>0</v>
      </c>
      <c r="G106" s="136">
        <f>PREENCHER!J124*'PARÃMETROS - NÃO MEXER !'!D117</f>
        <v>0</v>
      </c>
      <c r="H106" s="136">
        <f>PREENCHER!K124*'PARÃMETROS - NÃO MEXER !'!D117</f>
        <v>0</v>
      </c>
      <c r="I106" s="136">
        <f>PREENCHER!L124*'PARÃMETROS - NÃO MEXER !'!D117</f>
        <v>0</v>
      </c>
      <c r="J106" s="136">
        <f>PREENCHER!M124*'PARÃMETROS - NÃO MEXER !'!D117</f>
        <v>0</v>
      </c>
      <c r="K106" s="136">
        <f>PREENCHER!N124*'PARÃMETROS - NÃO MEXER !'!D117</f>
        <v>0</v>
      </c>
      <c r="L106" s="136">
        <f>PREENCHER!O124*'PARÃMETROS - NÃO MEXER !'!D117</f>
        <v>0</v>
      </c>
      <c r="M106" s="136">
        <f>PREENCHER!P124*'PARÃMETROS - NÃO MEXER !'!D117</f>
        <v>0</v>
      </c>
      <c r="N106" s="136">
        <f>PREENCHER!Q124*'PARÃMETROS - NÃO MEXER !'!D117</f>
        <v>0</v>
      </c>
      <c r="O106" s="136">
        <f>PREENCHER!R124*'PARÃMETROS - NÃO MEXER !'!D117</f>
        <v>0</v>
      </c>
      <c r="P106" s="136">
        <f>PREENCHER!S124*'PARÃMETROS - NÃO MEXER !'!D117</f>
        <v>0</v>
      </c>
      <c r="Q106" s="136">
        <f>PREENCHER!T124*'PARÃMETROS - NÃO MEXER !'!D117</f>
        <v>0</v>
      </c>
      <c r="R106" s="136">
        <f>PREENCHER!U124*'PARÃMETROS - NÃO MEXER !'!D117</f>
        <v>0</v>
      </c>
      <c r="S106" s="143">
        <f>PREENCHER!V124*'PARÃMETROS - NÃO MEXER !'!D117</f>
        <v>0</v>
      </c>
      <c r="T106" s="150">
        <f t="shared" si="6"/>
        <v>0</v>
      </c>
      <c r="U106" s="126"/>
    </row>
    <row r="107" spans="1:21" ht="25.5" x14ac:dyDescent="0.25">
      <c r="A107" s="130">
        <v>11</v>
      </c>
      <c r="B107" s="173" t="s">
        <v>295</v>
      </c>
      <c r="C107" s="328" t="s">
        <v>30</v>
      </c>
      <c r="D107" s="176">
        <f>PREENCHER!G125*'PARÃMETROS - NÃO MEXER !'!D118</f>
        <v>0</v>
      </c>
      <c r="E107" s="136">
        <f>PREENCHER!H125*'PARÃMETROS - NÃO MEXER !'!D118</f>
        <v>0</v>
      </c>
      <c r="F107" s="136">
        <f>PREENCHER!I125*'PARÃMETROS - NÃO MEXER !'!D118</f>
        <v>0</v>
      </c>
      <c r="G107" s="136">
        <f>PREENCHER!J125*'PARÃMETROS - NÃO MEXER !'!D118</f>
        <v>0</v>
      </c>
      <c r="H107" s="136">
        <f>PREENCHER!K125*'PARÃMETROS - NÃO MEXER !'!D118</f>
        <v>0</v>
      </c>
      <c r="I107" s="136">
        <f>PREENCHER!L125*'PARÃMETROS - NÃO MEXER !'!D118</f>
        <v>0</v>
      </c>
      <c r="J107" s="136">
        <f>PREENCHER!M125*'PARÃMETROS - NÃO MEXER !'!D118</f>
        <v>0</v>
      </c>
      <c r="K107" s="136">
        <f>PREENCHER!N125*'PARÃMETROS - NÃO MEXER !'!D118</f>
        <v>0</v>
      </c>
      <c r="L107" s="136">
        <f>PREENCHER!O125*'PARÃMETROS - NÃO MEXER !'!D118</f>
        <v>0</v>
      </c>
      <c r="M107" s="136">
        <f>PREENCHER!P125*'PARÃMETROS - NÃO MEXER !'!D118</f>
        <v>0</v>
      </c>
      <c r="N107" s="136">
        <f>PREENCHER!Q125*'PARÃMETROS - NÃO MEXER !'!D118</f>
        <v>0</v>
      </c>
      <c r="O107" s="136">
        <f>PREENCHER!R125*'PARÃMETROS - NÃO MEXER !'!D118</f>
        <v>0</v>
      </c>
      <c r="P107" s="136">
        <f>PREENCHER!S125*'PARÃMETROS - NÃO MEXER !'!D118</f>
        <v>0</v>
      </c>
      <c r="Q107" s="136">
        <f>PREENCHER!T125*'PARÃMETROS - NÃO MEXER !'!D118</f>
        <v>0</v>
      </c>
      <c r="R107" s="136">
        <f>PREENCHER!U125*'PARÃMETROS - NÃO MEXER !'!D118</f>
        <v>0</v>
      </c>
      <c r="S107" s="143">
        <f>PREENCHER!V125*'PARÃMETROS - NÃO MEXER !'!D118</f>
        <v>0</v>
      </c>
      <c r="T107" s="150">
        <f t="shared" si="6"/>
        <v>0</v>
      </c>
      <c r="U107" s="126"/>
    </row>
    <row r="108" spans="1:21" ht="15" customHeight="1" x14ac:dyDescent="0.25">
      <c r="A108" s="130">
        <v>12</v>
      </c>
      <c r="B108" s="173" t="s">
        <v>296</v>
      </c>
      <c r="C108" s="328" t="s">
        <v>30</v>
      </c>
      <c r="D108" s="176">
        <f>PREENCHER!G126*'PARÃMETROS - NÃO MEXER !'!D119</f>
        <v>0</v>
      </c>
      <c r="E108" s="136">
        <f>PREENCHER!H126*'PARÃMETROS - NÃO MEXER !'!D119</f>
        <v>0</v>
      </c>
      <c r="F108" s="136">
        <f>PREENCHER!I126*'PARÃMETROS - NÃO MEXER !'!D119</f>
        <v>0</v>
      </c>
      <c r="G108" s="136">
        <f>PREENCHER!J126*'PARÃMETROS - NÃO MEXER !'!D119</f>
        <v>0</v>
      </c>
      <c r="H108" s="136">
        <f>PREENCHER!K126*'PARÃMETROS - NÃO MEXER !'!D119</f>
        <v>0</v>
      </c>
      <c r="I108" s="136">
        <f>PREENCHER!L126*'PARÃMETROS - NÃO MEXER !'!D119</f>
        <v>0</v>
      </c>
      <c r="J108" s="136">
        <f>PREENCHER!M126*'PARÃMETROS - NÃO MEXER !'!D119</f>
        <v>0</v>
      </c>
      <c r="K108" s="136">
        <f>PREENCHER!N126*'PARÃMETROS - NÃO MEXER !'!D119</f>
        <v>0</v>
      </c>
      <c r="L108" s="136">
        <f>PREENCHER!O126*'PARÃMETROS - NÃO MEXER !'!D119</f>
        <v>0</v>
      </c>
      <c r="M108" s="136">
        <f>PREENCHER!P126*'PARÃMETROS - NÃO MEXER !'!D119</f>
        <v>0</v>
      </c>
      <c r="N108" s="136">
        <f>PREENCHER!Q126*'PARÃMETROS - NÃO MEXER !'!D119</f>
        <v>0</v>
      </c>
      <c r="O108" s="136">
        <f>PREENCHER!R126*'PARÃMETROS - NÃO MEXER !'!D119</f>
        <v>0</v>
      </c>
      <c r="P108" s="136">
        <f>PREENCHER!S126*'PARÃMETROS - NÃO MEXER !'!D119</f>
        <v>0</v>
      </c>
      <c r="Q108" s="136">
        <f>PREENCHER!T126*'PARÃMETROS - NÃO MEXER !'!D119</f>
        <v>0</v>
      </c>
      <c r="R108" s="136">
        <f>PREENCHER!U126*'PARÃMETROS - NÃO MEXER !'!D119</f>
        <v>0</v>
      </c>
      <c r="S108" s="143">
        <f>PREENCHER!V126*'PARÃMETROS - NÃO MEXER !'!D119</f>
        <v>0</v>
      </c>
      <c r="T108" s="150">
        <f t="shared" si="6"/>
        <v>0</v>
      </c>
      <c r="U108" s="126"/>
    </row>
    <row r="109" spans="1:21" x14ac:dyDescent="0.25">
      <c r="A109" s="130">
        <v>13</v>
      </c>
      <c r="B109" s="173" t="s">
        <v>129</v>
      </c>
      <c r="C109" s="328" t="s">
        <v>30</v>
      </c>
      <c r="D109" s="176">
        <f>PREENCHER!G127*'PARÃMETROS - NÃO MEXER !'!D120</f>
        <v>0</v>
      </c>
      <c r="E109" s="136">
        <f>PREENCHER!H127*'PARÃMETROS - NÃO MEXER !'!D120</f>
        <v>0</v>
      </c>
      <c r="F109" s="136">
        <f>PREENCHER!I127*'PARÃMETROS - NÃO MEXER !'!D120</f>
        <v>0</v>
      </c>
      <c r="G109" s="136">
        <f>PREENCHER!J127*'PARÃMETROS - NÃO MEXER !'!D120</f>
        <v>0</v>
      </c>
      <c r="H109" s="136">
        <f>PREENCHER!K127*'PARÃMETROS - NÃO MEXER !'!D120</f>
        <v>0</v>
      </c>
      <c r="I109" s="136">
        <f>PREENCHER!L127*'PARÃMETROS - NÃO MEXER !'!D120</f>
        <v>0</v>
      </c>
      <c r="J109" s="136">
        <f>PREENCHER!M127*'PARÃMETROS - NÃO MEXER !'!D120</f>
        <v>0</v>
      </c>
      <c r="K109" s="136">
        <f>PREENCHER!N127*'PARÃMETROS - NÃO MEXER !'!D120</f>
        <v>0</v>
      </c>
      <c r="L109" s="136">
        <f>PREENCHER!O127*'PARÃMETROS - NÃO MEXER !'!D120</f>
        <v>0</v>
      </c>
      <c r="M109" s="136">
        <f>PREENCHER!P127*'PARÃMETROS - NÃO MEXER !'!D120</f>
        <v>0</v>
      </c>
      <c r="N109" s="136">
        <f>PREENCHER!Q127*'PARÃMETROS - NÃO MEXER !'!D120</f>
        <v>0</v>
      </c>
      <c r="O109" s="136">
        <f>PREENCHER!R127*'PARÃMETROS - NÃO MEXER !'!D120</f>
        <v>0</v>
      </c>
      <c r="P109" s="136">
        <f>PREENCHER!S127*'PARÃMETROS - NÃO MEXER !'!D120</f>
        <v>0</v>
      </c>
      <c r="Q109" s="136">
        <f>PREENCHER!T127*'PARÃMETROS - NÃO MEXER !'!D120</f>
        <v>0</v>
      </c>
      <c r="R109" s="136">
        <f>PREENCHER!U127*'PARÃMETROS - NÃO MEXER !'!D120</f>
        <v>0</v>
      </c>
      <c r="S109" s="143">
        <f>PREENCHER!V127*'PARÃMETROS - NÃO MEXER !'!D120</f>
        <v>0</v>
      </c>
      <c r="T109" s="150">
        <f t="shared" si="6"/>
        <v>0</v>
      </c>
      <c r="U109" s="126"/>
    </row>
    <row r="110" spans="1:21" x14ac:dyDescent="0.25">
      <c r="A110" s="130">
        <v>14</v>
      </c>
      <c r="B110" s="173" t="s">
        <v>291</v>
      </c>
      <c r="C110" s="328" t="s">
        <v>30</v>
      </c>
      <c r="D110" s="176">
        <f>PREENCHER!G128*'PARÃMETROS - NÃO MEXER !'!D121</f>
        <v>0</v>
      </c>
      <c r="E110" s="136">
        <f>PREENCHER!H128*'PARÃMETROS - NÃO MEXER !'!D121</f>
        <v>0</v>
      </c>
      <c r="F110" s="136">
        <f>PREENCHER!I128*'PARÃMETROS - NÃO MEXER !'!D121</f>
        <v>0</v>
      </c>
      <c r="G110" s="136">
        <f>PREENCHER!J128*'PARÃMETROS - NÃO MEXER !'!D121</f>
        <v>0</v>
      </c>
      <c r="H110" s="136">
        <f>PREENCHER!K128*'PARÃMETROS - NÃO MEXER !'!D121</f>
        <v>0</v>
      </c>
      <c r="I110" s="136">
        <f>PREENCHER!L128*'PARÃMETROS - NÃO MEXER !'!D121</f>
        <v>0</v>
      </c>
      <c r="J110" s="136">
        <f>PREENCHER!M128*'PARÃMETROS - NÃO MEXER !'!D121</f>
        <v>0</v>
      </c>
      <c r="K110" s="136">
        <f>PREENCHER!N128*'PARÃMETROS - NÃO MEXER !'!D121</f>
        <v>0</v>
      </c>
      <c r="L110" s="136">
        <f>PREENCHER!O128*'PARÃMETROS - NÃO MEXER !'!D121</f>
        <v>0</v>
      </c>
      <c r="M110" s="136">
        <f>PREENCHER!P128*'PARÃMETROS - NÃO MEXER !'!D121</f>
        <v>0</v>
      </c>
      <c r="N110" s="136">
        <f>PREENCHER!Q128*'PARÃMETROS - NÃO MEXER !'!D121</f>
        <v>0</v>
      </c>
      <c r="O110" s="136">
        <f>PREENCHER!R128*'PARÃMETROS - NÃO MEXER !'!D121</f>
        <v>0</v>
      </c>
      <c r="P110" s="136">
        <f>PREENCHER!S128*'PARÃMETROS - NÃO MEXER !'!D121</f>
        <v>0</v>
      </c>
      <c r="Q110" s="136">
        <f>PREENCHER!T128*'PARÃMETROS - NÃO MEXER !'!D121</f>
        <v>0</v>
      </c>
      <c r="R110" s="136">
        <f>PREENCHER!U128*'PARÃMETROS - NÃO MEXER !'!D121</f>
        <v>0</v>
      </c>
      <c r="S110" s="143">
        <f>PREENCHER!V128*'PARÃMETROS - NÃO MEXER !'!D121</f>
        <v>0</v>
      </c>
      <c r="T110" s="150">
        <f t="shared" si="6"/>
        <v>0</v>
      </c>
      <c r="U110" s="126"/>
    </row>
    <row r="111" spans="1:21" ht="25.5" x14ac:dyDescent="0.25">
      <c r="A111" s="130">
        <v>15</v>
      </c>
      <c r="B111" s="173" t="s">
        <v>39</v>
      </c>
      <c r="C111" s="328" t="s">
        <v>30</v>
      </c>
      <c r="D111" s="176">
        <f>PREENCHER!G129*'PARÃMETROS - NÃO MEXER !'!D122</f>
        <v>0</v>
      </c>
      <c r="E111" s="136">
        <f>PREENCHER!H129*'PARÃMETROS - NÃO MEXER !'!D122</f>
        <v>0</v>
      </c>
      <c r="F111" s="136">
        <f>PREENCHER!I129*'PARÃMETROS - NÃO MEXER !'!D122</f>
        <v>0</v>
      </c>
      <c r="G111" s="136">
        <f>PREENCHER!J129*'PARÃMETROS - NÃO MEXER !'!D122</f>
        <v>0</v>
      </c>
      <c r="H111" s="136">
        <f>PREENCHER!K129*'PARÃMETROS - NÃO MEXER !'!D122</f>
        <v>0</v>
      </c>
      <c r="I111" s="136">
        <f>PREENCHER!L129*'PARÃMETROS - NÃO MEXER !'!D122</f>
        <v>0</v>
      </c>
      <c r="J111" s="136">
        <f>PREENCHER!M129*'PARÃMETROS - NÃO MEXER !'!D122</f>
        <v>0</v>
      </c>
      <c r="K111" s="136">
        <f>PREENCHER!N129*'PARÃMETROS - NÃO MEXER !'!D122</f>
        <v>0</v>
      </c>
      <c r="L111" s="136">
        <f>PREENCHER!O129*'PARÃMETROS - NÃO MEXER !'!D122</f>
        <v>0</v>
      </c>
      <c r="M111" s="136">
        <f>PREENCHER!P129*'PARÃMETROS - NÃO MEXER !'!D122</f>
        <v>0</v>
      </c>
      <c r="N111" s="136">
        <f>PREENCHER!Q129*'PARÃMETROS - NÃO MEXER !'!D122</f>
        <v>0</v>
      </c>
      <c r="O111" s="136">
        <f>PREENCHER!R129*'PARÃMETROS - NÃO MEXER !'!D122</f>
        <v>0</v>
      </c>
      <c r="P111" s="136">
        <f>PREENCHER!S129*'PARÃMETROS - NÃO MEXER !'!D122</f>
        <v>0</v>
      </c>
      <c r="Q111" s="136">
        <f>PREENCHER!T129*'PARÃMETROS - NÃO MEXER !'!D122</f>
        <v>0</v>
      </c>
      <c r="R111" s="136">
        <f>PREENCHER!U129*'PARÃMETROS - NÃO MEXER !'!D122</f>
        <v>0</v>
      </c>
      <c r="S111" s="143">
        <f>PREENCHER!V129*'PARÃMETROS - NÃO MEXER !'!D122</f>
        <v>0</v>
      </c>
      <c r="T111" s="150">
        <f t="shared" si="6"/>
        <v>0</v>
      </c>
      <c r="U111" s="126"/>
    </row>
    <row r="112" spans="1:21" ht="25.5" x14ac:dyDescent="0.25">
      <c r="A112" s="130">
        <v>16</v>
      </c>
      <c r="B112" s="173" t="s">
        <v>40</v>
      </c>
      <c r="C112" s="328" t="s">
        <v>30</v>
      </c>
      <c r="D112" s="176">
        <f>PREENCHER!G130*'PARÃMETROS - NÃO MEXER !'!D123</f>
        <v>0</v>
      </c>
      <c r="E112" s="136">
        <f>PREENCHER!H130*'PARÃMETROS - NÃO MEXER !'!D123</f>
        <v>0</v>
      </c>
      <c r="F112" s="136">
        <f>PREENCHER!I130*'PARÃMETROS - NÃO MEXER !'!D123</f>
        <v>0</v>
      </c>
      <c r="G112" s="136">
        <f>PREENCHER!J130*'PARÃMETROS - NÃO MEXER !'!D123</f>
        <v>0</v>
      </c>
      <c r="H112" s="136">
        <f>PREENCHER!K130*'PARÃMETROS - NÃO MEXER !'!D123</f>
        <v>0</v>
      </c>
      <c r="I112" s="136">
        <f>PREENCHER!L130*'PARÃMETROS - NÃO MEXER !'!D123</f>
        <v>0</v>
      </c>
      <c r="J112" s="136">
        <f>PREENCHER!M130*'PARÃMETROS - NÃO MEXER !'!D123</f>
        <v>0</v>
      </c>
      <c r="K112" s="136">
        <f>PREENCHER!N130*'PARÃMETROS - NÃO MEXER !'!D123</f>
        <v>0</v>
      </c>
      <c r="L112" s="136">
        <f>PREENCHER!O130*'PARÃMETROS - NÃO MEXER !'!D123</f>
        <v>0</v>
      </c>
      <c r="M112" s="136">
        <f>PREENCHER!P130*'PARÃMETROS - NÃO MEXER !'!D123</f>
        <v>0</v>
      </c>
      <c r="N112" s="136">
        <f>PREENCHER!Q130*'PARÃMETROS - NÃO MEXER !'!D123</f>
        <v>0</v>
      </c>
      <c r="O112" s="136">
        <f>PREENCHER!R130*'PARÃMETROS - NÃO MEXER !'!D123</f>
        <v>0</v>
      </c>
      <c r="P112" s="136">
        <f>PREENCHER!S130*'PARÃMETROS - NÃO MEXER !'!D123</f>
        <v>0</v>
      </c>
      <c r="Q112" s="136">
        <f>PREENCHER!T130*'PARÃMETROS - NÃO MEXER !'!D123</f>
        <v>0</v>
      </c>
      <c r="R112" s="136">
        <f>PREENCHER!U130*'PARÃMETROS - NÃO MEXER !'!D123</f>
        <v>0</v>
      </c>
      <c r="S112" s="143">
        <f>PREENCHER!V130*'PARÃMETROS - NÃO MEXER !'!D123</f>
        <v>0</v>
      </c>
      <c r="T112" s="150">
        <f t="shared" si="6"/>
        <v>0</v>
      </c>
      <c r="U112" s="126"/>
    </row>
    <row r="113" spans="1:21" ht="25.5" x14ac:dyDescent="0.25">
      <c r="A113" s="130">
        <v>17</v>
      </c>
      <c r="B113" s="173" t="s">
        <v>41</v>
      </c>
      <c r="C113" s="328" t="s">
        <v>30</v>
      </c>
      <c r="D113" s="176">
        <f>PREENCHER!G131*'PARÃMETROS - NÃO MEXER !'!D124</f>
        <v>0</v>
      </c>
      <c r="E113" s="136">
        <f>PREENCHER!H131*'PARÃMETROS - NÃO MEXER !'!D124</f>
        <v>0</v>
      </c>
      <c r="F113" s="136">
        <f>PREENCHER!I131*'PARÃMETROS - NÃO MEXER !'!D124</f>
        <v>0</v>
      </c>
      <c r="G113" s="136">
        <f>PREENCHER!J131*'PARÃMETROS - NÃO MEXER !'!D124</f>
        <v>0</v>
      </c>
      <c r="H113" s="136">
        <f>PREENCHER!K131*'PARÃMETROS - NÃO MEXER !'!D124</f>
        <v>0</v>
      </c>
      <c r="I113" s="136">
        <f>PREENCHER!L131*'PARÃMETROS - NÃO MEXER !'!D124</f>
        <v>0</v>
      </c>
      <c r="J113" s="136">
        <f>PREENCHER!M131*'PARÃMETROS - NÃO MEXER !'!D124</f>
        <v>0</v>
      </c>
      <c r="K113" s="136">
        <f>PREENCHER!N131*'PARÃMETROS - NÃO MEXER !'!D124</f>
        <v>0</v>
      </c>
      <c r="L113" s="136">
        <f>PREENCHER!O131*'PARÃMETROS - NÃO MEXER !'!D124</f>
        <v>0</v>
      </c>
      <c r="M113" s="136">
        <f>PREENCHER!P131*'PARÃMETROS - NÃO MEXER !'!D124</f>
        <v>0</v>
      </c>
      <c r="N113" s="136">
        <f>PREENCHER!Q131*'PARÃMETROS - NÃO MEXER !'!D124</f>
        <v>0</v>
      </c>
      <c r="O113" s="136">
        <f>PREENCHER!R131*'PARÃMETROS - NÃO MEXER !'!D124</f>
        <v>0</v>
      </c>
      <c r="P113" s="136">
        <f>PREENCHER!S131*'PARÃMETROS - NÃO MEXER !'!D124</f>
        <v>0</v>
      </c>
      <c r="Q113" s="136">
        <f>PREENCHER!T131*'PARÃMETROS - NÃO MEXER !'!D124</f>
        <v>0</v>
      </c>
      <c r="R113" s="136">
        <f>PREENCHER!U131*'PARÃMETROS - NÃO MEXER !'!D124</f>
        <v>0</v>
      </c>
      <c r="S113" s="143">
        <f>PREENCHER!V131*'PARÃMETROS - NÃO MEXER !'!D124</f>
        <v>0</v>
      </c>
      <c r="T113" s="150">
        <f t="shared" si="6"/>
        <v>0</v>
      </c>
      <c r="U113" s="126"/>
    </row>
    <row r="114" spans="1:21" ht="38.25" x14ac:dyDescent="0.25">
      <c r="A114" s="130">
        <v>18</v>
      </c>
      <c r="B114" s="173" t="s">
        <v>42</v>
      </c>
      <c r="C114" s="328" t="s">
        <v>30</v>
      </c>
      <c r="D114" s="176">
        <f>PREENCHER!G132*'PARÃMETROS - NÃO MEXER !'!D125</f>
        <v>0</v>
      </c>
      <c r="E114" s="136">
        <f>PREENCHER!H132*'PARÃMETROS - NÃO MEXER !'!D125</f>
        <v>0</v>
      </c>
      <c r="F114" s="136">
        <f>PREENCHER!I132*'PARÃMETROS - NÃO MEXER !'!D125</f>
        <v>0</v>
      </c>
      <c r="G114" s="136">
        <f>PREENCHER!J132*'PARÃMETROS - NÃO MEXER !'!D125</f>
        <v>0</v>
      </c>
      <c r="H114" s="136">
        <f>PREENCHER!K132*'PARÃMETROS - NÃO MEXER !'!D125</f>
        <v>0</v>
      </c>
      <c r="I114" s="136">
        <f>PREENCHER!L132*'PARÃMETROS - NÃO MEXER !'!D125</f>
        <v>0</v>
      </c>
      <c r="J114" s="136">
        <f>PREENCHER!M132*'PARÃMETROS - NÃO MEXER !'!D125</f>
        <v>0</v>
      </c>
      <c r="K114" s="136">
        <f>PREENCHER!N132*'PARÃMETROS - NÃO MEXER !'!D125</f>
        <v>0</v>
      </c>
      <c r="L114" s="136">
        <f>PREENCHER!O132*'PARÃMETROS - NÃO MEXER !'!D125</f>
        <v>0</v>
      </c>
      <c r="M114" s="136">
        <f>PREENCHER!P132*'PARÃMETROS - NÃO MEXER !'!D125</f>
        <v>0</v>
      </c>
      <c r="N114" s="136">
        <f>PREENCHER!Q132*'PARÃMETROS - NÃO MEXER !'!D125</f>
        <v>0</v>
      </c>
      <c r="O114" s="136">
        <f>PREENCHER!R132*'PARÃMETROS - NÃO MEXER !'!D125</f>
        <v>0</v>
      </c>
      <c r="P114" s="136">
        <f>PREENCHER!S132*'PARÃMETROS - NÃO MEXER !'!D125</f>
        <v>0</v>
      </c>
      <c r="Q114" s="136">
        <f>PREENCHER!T132*'PARÃMETROS - NÃO MEXER !'!D125</f>
        <v>0</v>
      </c>
      <c r="R114" s="136">
        <f>PREENCHER!U132*'PARÃMETROS - NÃO MEXER !'!D125</f>
        <v>0</v>
      </c>
      <c r="S114" s="143">
        <f>PREENCHER!V132*'PARÃMETROS - NÃO MEXER !'!D125</f>
        <v>0</v>
      </c>
      <c r="T114" s="150">
        <f t="shared" si="6"/>
        <v>0</v>
      </c>
      <c r="U114" s="126"/>
    </row>
    <row r="115" spans="1:21" ht="25.5" x14ac:dyDescent="0.25">
      <c r="A115" s="130">
        <v>19</v>
      </c>
      <c r="B115" s="173" t="s">
        <v>292</v>
      </c>
      <c r="C115" s="328" t="s">
        <v>30</v>
      </c>
      <c r="D115" s="176">
        <f>PREENCHER!G133*'PARÃMETROS - NÃO MEXER !'!D126</f>
        <v>0</v>
      </c>
      <c r="E115" s="136">
        <f>PREENCHER!H133*'PARÃMETROS - NÃO MEXER !'!D126</f>
        <v>0</v>
      </c>
      <c r="F115" s="136">
        <f>PREENCHER!I133*'PARÃMETROS - NÃO MEXER !'!D126</f>
        <v>0</v>
      </c>
      <c r="G115" s="136">
        <f>PREENCHER!J133*'PARÃMETROS - NÃO MEXER !'!D126</f>
        <v>0</v>
      </c>
      <c r="H115" s="136">
        <f>PREENCHER!K133*'PARÃMETROS - NÃO MEXER !'!D126</f>
        <v>0</v>
      </c>
      <c r="I115" s="136">
        <f>PREENCHER!L133*'PARÃMETROS - NÃO MEXER !'!D126</f>
        <v>0</v>
      </c>
      <c r="J115" s="136">
        <f>PREENCHER!M133*'PARÃMETROS - NÃO MEXER !'!D126</f>
        <v>0</v>
      </c>
      <c r="K115" s="136">
        <f>PREENCHER!N133*'PARÃMETROS - NÃO MEXER !'!D126</f>
        <v>0</v>
      </c>
      <c r="L115" s="136">
        <f>PREENCHER!O133*'PARÃMETROS - NÃO MEXER !'!D126</f>
        <v>0</v>
      </c>
      <c r="M115" s="136">
        <f>PREENCHER!P133*'PARÃMETROS - NÃO MEXER !'!D126</f>
        <v>0</v>
      </c>
      <c r="N115" s="136">
        <f>PREENCHER!Q133*'PARÃMETROS - NÃO MEXER !'!D126</f>
        <v>0</v>
      </c>
      <c r="O115" s="136">
        <f>PREENCHER!R133*'PARÃMETROS - NÃO MEXER !'!D126</f>
        <v>0</v>
      </c>
      <c r="P115" s="136">
        <f>PREENCHER!S133*'PARÃMETROS - NÃO MEXER !'!D126</f>
        <v>0</v>
      </c>
      <c r="Q115" s="136">
        <f>PREENCHER!T133*'PARÃMETROS - NÃO MEXER !'!D126</f>
        <v>0</v>
      </c>
      <c r="R115" s="136">
        <f>PREENCHER!U133*'PARÃMETROS - NÃO MEXER !'!D126</f>
        <v>0</v>
      </c>
      <c r="S115" s="143">
        <f>PREENCHER!V133*'PARÃMETROS - NÃO MEXER !'!D126</f>
        <v>0</v>
      </c>
      <c r="T115" s="150">
        <f t="shared" si="6"/>
        <v>0</v>
      </c>
      <c r="U115" s="126"/>
    </row>
    <row r="116" spans="1:21" ht="25.5" x14ac:dyDescent="0.25">
      <c r="A116" s="130">
        <v>20</v>
      </c>
      <c r="B116" s="173" t="s">
        <v>43</v>
      </c>
      <c r="C116" s="328" t="s">
        <v>30</v>
      </c>
      <c r="D116" s="176">
        <f>PREENCHER!G134*'PARÃMETROS - NÃO MEXER !'!D127</f>
        <v>0</v>
      </c>
      <c r="E116" s="136">
        <f>PREENCHER!H134*'PARÃMETROS - NÃO MEXER !'!D127</f>
        <v>0</v>
      </c>
      <c r="F116" s="136">
        <f>PREENCHER!I134*'PARÃMETROS - NÃO MEXER !'!D127</f>
        <v>0</v>
      </c>
      <c r="G116" s="136">
        <f>PREENCHER!J134*'PARÃMETROS - NÃO MEXER !'!D127</f>
        <v>0</v>
      </c>
      <c r="H116" s="136">
        <f>PREENCHER!K134*'PARÃMETROS - NÃO MEXER !'!D127</f>
        <v>0</v>
      </c>
      <c r="I116" s="136">
        <f>PREENCHER!L134*'PARÃMETROS - NÃO MEXER !'!D127</f>
        <v>0</v>
      </c>
      <c r="J116" s="136">
        <f>PREENCHER!M134*'PARÃMETROS - NÃO MEXER !'!D127</f>
        <v>0</v>
      </c>
      <c r="K116" s="136">
        <f>PREENCHER!N134*'PARÃMETROS - NÃO MEXER !'!D127</f>
        <v>0</v>
      </c>
      <c r="L116" s="136">
        <f>PREENCHER!O134*'PARÃMETROS - NÃO MEXER !'!D127</f>
        <v>0</v>
      </c>
      <c r="M116" s="136">
        <f>PREENCHER!P134*'PARÃMETROS - NÃO MEXER !'!D127</f>
        <v>0</v>
      </c>
      <c r="N116" s="136">
        <f>PREENCHER!Q134*'PARÃMETROS - NÃO MEXER !'!D127</f>
        <v>0</v>
      </c>
      <c r="O116" s="136">
        <f>PREENCHER!R134*'PARÃMETROS - NÃO MEXER !'!D127</f>
        <v>0</v>
      </c>
      <c r="P116" s="136">
        <f>PREENCHER!S134*'PARÃMETROS - NÃO MEXER !'!D127</f>
        <v>0</v>
      </c>
      <c r="Q116" s="136">
        <f>PREENCHER!T134*'PARÃMETROS - NÃO MEXER !'!D127</f>
        <v>0</v>
      </c>
      <c r="R116" s="136">
        <f>PREENCHER!U134*'PARÃMETROS - NÃO MEXER !'!D127</f>
        <v>0</v>
      </c>
      <c r="S116" s="143">
        <f>PREENCHER!V134*'PARÃMETROS - NÃO MEXER !'!D127</f>
        <v>0</v>
      </c>
      <c r="T116" s="150">
        <f t="shared" si="6"/>
        <v>0</v>
      </c>
      <c r="U116" s="126"/>
    </row>
    <row r="117" spans="1:21" ht="26.25" thickBot="1" x14ac:dyDescent="0.3">
      <c r="A117" s="144">
        <v>21</v>
      </c>
      <c r="B117" s="174" t="s">
        <v>293</v>
      </c>
      <c r="C117" s="157" t="s">
        <v>30</v>
      </c>
      <c r="D117" s="177">
        <f>PREENCHER!G135*'PARÃMETROS - NÃO MEXER !'!D128</f>
        <v>0</v>
      </c>
      <c r="E117" s="336">
        <f>PREENCHER!H135*'PARÃMETROS - NÃO MEXER !'!D128</f>
        <v>0</v>
      </c>
      <c r="F117" s="336">
        <f>PREENCHER!I135*'PARÃMETROS - NÃO MEXER !'!D128</f>
        <v>0</v>
      </c>
      <c r="G117" s="336">
        <f>PREENCHER!J135*'PARÃMETROS - NÃO MEXER !'!D128</f>
        <v>0</v>
      </c>
      <c r="H117" s="336">
        <f>PREENCHER!K135*'PARÃMETROS - NÃO MEXER !'!D128</f>
        <v>0</v>
      </c>
      <c r="I117" s="336">
        <f>PREENCHER!L135*'PARÃMETROS - NÃO MEXER !'!D128</f>
        <v>0</v>
      </c>
      <c r="J117" s="336">
        <f>PREENCHER!M135*'PARÃMETROS - NÃO MEXER !'!D128</f>
        <v>0</v>
      </c>
      <c r="K117" s="336">
        <f>PREENCHER!N135*'PARÃMETROS - NÃO MEXER !'!D128</f>
        <v>0</v>
      </c>
      <c r="L117" s="336">
        <f>PREENCHER!O135*'PARÃMETROS - NÃO MEXER !'!D128</f>
        <v>0</v>
      </c>
      <c r="M117" s="336">
        <f>PREENCHER!P135*'PARÃMETROS - NÃO MEXER !'!D128</f>
        <v>0</v>
      </c>
      <c r="N117" s="336">
        <f>PREENCHER!Q135*'PARÃMETROS - NÃO MEXER !'!D128</f>
        <v>0</v>
      </c>
      <c r="O117" s="336">
        <f>PREENCHER!R135*'PARÃMETROS - NÃO MEXER !'!D128</f>
        <v>0</v>
      </c>
      <c r="P117" s="336">
        <f>PREENCHER!S135*'PARÃMETROS - NÃO MEXER !'!D128</f>
        <v>0</v>
      </c>
      <c r="Q117" s="336">
        <f>PREENCHER!T135*'PARÃMETROS - NÃO MEXER !'!D128</f>
        <v>0</v>
      </c>
      <c r="R117" s="336">
        <f>PREENCHER!U135*'PARÃMETROS - NÃO MEXER !'!D128</f>
        <v>0</v>
      </c>
      <c r="S117" s="337">
        <f>PREENCHER!V135*'PARÃMETROS - NÃO MEXER !'!D128</f>
        <v>0</v>
      </c>
      <c r="T117" s="152">
        <f t="shared" si="6"/>
        <v>0</v>
      </c>
      <c r="U117" s="126"/>
    </row>
    <row r="118" spans="1:21" s="2" customFormat="1" ht="19.5" customHeight="1" thickBot="1" x14ac:dyDescent="0.3">
      <c r="A118" s="481" t="s">
        <v>48</v>
      </c>
      <c r="B118" s="482"/>
      <c r="C118" s="161">
        <f>SUM(D97:S117)</f>
        <v>0</v>
      </c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</row>
    <row r="119" spans="1:21" s="2" customFormat="1" x14ac:dyDescent="0.25">
      <c r="A119" s="139"/>
      <c r="B119" s="140"/>
      <c r="C119" s="480"/>
      <c r="D119" s="480"/>
      <c r="E119" s="480"/>
      <c r="F119" s="480"/>
      <c r="G119" s="480"/>
      <c r="H119" s="480"/>
      <c r="I119" s="480"/>
      <c r="J119" s="480"/>
      <c r="K119" s="480"/>
      <c r="L119" s="480"/>
      <c r="M119" s="480"/>
      <c r="N119" s="480"/>
      <c r="O119" s="480"/>
      <c r="P119" s="480"/>
      <c r="Q119" s="480"/>
      <c r="R119" s="480"/>
      <c r="S119" s="480"/>
      <c r="T119" s="480"/>
      <c r="U119" s="480"/>
    </row>
    <row r="120" spans="1:21" ht="15.75" thickBot="1" x14ac:dyDescent="0.3">
      <c r="B120" s="114"/>
      <c r="C120" s="114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6"/>
    </row>
    <row r="121" spans="1:21" s="2" customFormat="1" ht="24" customHeight="1" thickBot="1" x14ac:dyDescent="0.3">
      <c r="A121" s="465" t="str">
        <f>'PARÃMETROS - NÃO MEXER !'!B8</f>
        <v>Grupo 5 - Qualificação Acadêmico-Profissional e Outras Atividades</v>
      </c>
      <c r="B121" s="466"/>
      <c r="C121" s="466"/>
      <c r="D121" s="466"/>
      <c r="E121" s="466"/>
      <c r="F121" s="466"/>
      <c r="G121" s="466"/>
      <c r="H121" s="466"/>
      <c r="I121" s="466"/>
      <c r="J121" s="466"/>
      <c r="K121" s="466"/>
      <c r="L121" s="466"/>
      <c r="M121" s="466"/>
      <c r="N121" s="466"/>
      <c r="O121" s="466"/>
      <c r="P121" s="466"/>
      <c r="Q121" s="466"/>
      <c r="R121" s="466"/>
      <c r="S121" s="466"/>
      <c r="T121" s="467"/>
      <c r="U121" s="113"/>
    </row>
    <row r="122" spans="1:21" s="2" customFormat="1" ht="15.75" thickBot="1" x14ac:dyDescent="0.3">
      <c r="A122" s="363" t="s">
        <v>31</v>
      </c>
      <c r="B122" s="364"/>
      <c r="C122" s="365"/>
      <c r="D122" s="108">
        <f>PREENCHER!G143</f>
        <v>0</v>
      </c>
      <c r="E122" s="109">
        <f>PREENCHER!H143</f>
        <v>-1</v>
      </c>
      <c r="F122" s="109">
        <f>PREENCHER!I143</f>
        <v>-2</v>
      </c>
      <c r="G122" s="109">
        <f>PREENCHER!J143</f>
        <v>-3</v>
      </c>
      <c r="H122" s="109">
        <f>PREENCHER!K143</f>
        <v>-4</v>
      </c>
      <c r="I122" s="109">
        <f>PREENCHER!L143</f>
        <v>-5</v>
      </c>
      <c r="J122" s="109">
        <f>PREENCHER!M143</f>
        <v>-6</v>
      </c>
      <c r="K122" s="109">
        <f>PREENCHER!N143</f>
        <v>-7</v>
      </c>
      <c r="L122" s="109">
        <f>PREENCHER!O143</f>
        <v>-8</v>
      </c>
      <c r="M122" s="109">
        <f>PREENCHER!P143</f>
        <v>-9</v>
      </c>
      <c r="N122" s="109">
        <f>PREENCHER!Q143</f>
        <v>-10</v>
      </c>
      <c r="O122" s="109">
        <f>PREENCHER!R143</f>
        <v>-11</v>
      </c>
      <c r="P122" s="109">
        <f>PREENCHER!S143</f>
        <v>-12</v>
      </c>
      <c r="Q122" s="109">
        <f>PREENCHER!T143</f>
        <v>-13</v>
      </c>
      <c r="R122" s="109">
        <f>PREENCHER!U143</f>
        <v>-14</v>
      </c>
      <c r="S122" s="109">
        <f>PREENCHER!V143</f>
        <v>-15</v>
      </c>
      <c r="T122" s="175" t="s">
        <v>259</v>
      </c>
      <c r="U122" s="166"/>
    </row>
    <row r="123" spans="1:21" s="2" customFormat="1" ht="15.75" thickBot="1" x14ac:dyDescent="0.3">
      <c r="A123" s="492" t="s">
        <v>23</v>
      </c>
      <c r="B123" s="493"/>
      <c r="C123" s="494"/>
      <c r="D123" s="322" t="s">
        <v>30</v>
      </c>
      <c r="E123" s="323" t="s">
        <v>30</v>
      </c>
      <c r="F123" s="324" t="s">
        <v>30</v>
      </c>
      <c r="G123" s="324" t="s">
        <v>30</v>
      </c>
      <c r="H123" s="324" t="s">
        <v>30</v>
      </c>
      <c r="I123" s="324" t="s">
        <v>30</v>
      </c>
      <c r="J123" s="324" t="s">
        <v>30</v>
      </c>
      <c r="K123" s="324" t="s">
        <v>30</v>
      </c>
      <c r="L123" s="324" t="s">
        <v>30</v>
      </c>
      <c r="M123" s="324" t="s">
        <v>30</v>
      </c>
      <c r="N123" s="324" t="s">
        <v>30</v>
      </c>
      <c r="O123" s="324" t="s">
        <v>30</v>
      </c>
      <c r="P123" s="324" t="s">
        <v>30</v>
      </c>
      <c r="Q123" s="324" t="s">
        <v>30</v>
      </c>
      <c r="R123" s="324" t="s">
        <v>30</v>
      </c>
      <c r="S123" s="160" t="s">
        <v>30</v>
      </c>
      <c r="T123" s="149" t="s">
        <v>30</v>
      </c>
      <c r="U123" s="126"/>
    </row>
    <row r="124" spans="1:21" x14ac:dyDescent="0.25">
      <c r="A124" s="178">
        <v>1</v>
      </c>
      <c r="B124" s="181" t="s">
        <v>138</v>
      </c>
      <c r="C124" s="182" t="s">
        <v>30</v>
      </c>
      <c r="D124" s="325">
        <f>PREENCHER!G145*'PARÃMETROS - NÃO MEXER !'!D133</f>
        <v>0</v>
      </c>
      <c r="E124" s="326">
        <f>PREENCHER!H145*'PARÃMETROS - NÃO MEXER !'!D133</f>
        <v>0</v>
      </c>
      <c r="F124" s="326">
        <f>PREENCHER!I145*'PARÃMETROS - NÃO MEXER !'!D133</f>
        <v>0</v>
      </c>
      <c r="G124" s="326">
        <f>PREENCHER!J145*'PARÃMETROS - NÃO MEXER !'!D133</f>
        <v>0</v>
      </c>
      <c r="H124" s="326">
        <f>PREENCHER!K145*'PARÃMETROS - NÃO MEXER !'!D133</f>
        <v>0</v>
      </c>
      <c r="I124" s="326">
        <f>PREENCHER!L145*'PARÃMETROS - NÃO MEXER !'!D133</f>
        <v>0</v>
      </c>
      <c r="J124" s="326">
        <f>PREENCHER!M145*'PARÃMETROS - NÃO MEXER !'!D133</f>
        <v>0</v>
      </c>
      <c r="K124" s="326">
        <f>PREENCHER!N145*'PARÃMETROS - NÃO MEXER !'!D133</f>
        <v>0</v>
      </c>
      <c r="L124" s="326">
        <f>PREENCHER!O145*'PARÃMETROS - NÃO MEXER !'!D133</f>
        <v>0</v>
      </c>
      <c r="M124" s="326">
        <f>PREENCHER!P145*'PARÃMETROS - NÃO MEXER !'!D133</f>
        <v>0</v>
      </c>
      <c r="N124" s="326">
        <f>PREENCHER!Q145*'PARÃMETROS - NÃO MEXER !'!D133</f>
        <v>0</v>
      </c>
      <c r="O124" s="326">
        <f>PREENCHER!R145*'PARÃMETROS - NÃO MEXER !'!D133</f>
        <v>0</v>
      </c>
      <c r="P124" s="326">
        <f>PREENCHER!S145*'PARÃMETROS - NÃO MEXER !'!D133</f>
        <v>0</v>
      </c>
      <c r="Q124" s="326">
        <f>PREENCHER!T145*'PARÃMETROS - NÃO MEXER !'!D133</f>
        <v>0</v>
      </c>
      <c r="R124" s="326">
        <f>PREENCHER!U145*'PARÃMETROS - NÃO MEXER !'!D133</f>
        <v>0</v>
      </c>
      <c r="S124" s="327">
        <f>PREENCHER!V145*'PARÃMETROS - NÃO MEXER !'!D133</f>
        <v>0</v>
      </c>
      <c r="T124" s="150">
        <f t="shared" ref="T124:T141" si="7">SUM(D124:S124)</f>
        <v>0</v>
      </c>
      <c r="U124" s="126"/>
    </row>
    <row r="125" spans="1:21" ht="38.25" x14ac:dyDescent="0.25">
      <c r="A125" s="179">
        <f>A124+1</f>
        <v>2</v>
      </c>
      <c r="B125" s="183" t="s">
        <v>139</v>
      </c>
      <c r="C125" s="125" t="s">
        <v>30</v>
      </c>
      <c r="D125" s="176">
        <f>PREENCHER!G146*'PARÃMETROS - NÃO MEXER !'!D134</f>
        <v>0</v>
      </c>
      <c r="E125" s="112">
        <f>PREENCHER!H146*'PARÃMETROS - NÃO MEXER !'!D134</f>
        <v>0</v>
      </c>
      <c r="F125" s="112">
        <f>PREENCHER!I146*'PARÃMETROS - NÃO MEXER !'!D134</f>
        <v>0</v>
      </c>
      <c r="G125" s="112">
        <f>PREENCHER!J146*'PARÃMETROS - NÃO MEXER !'!D134</f>
        <v>0</v>
      </c>
      <c r="H125" s="112">
        <f>PREENCHER!K146*'PARÃMETROS - NÃO MEXER !'!D134</f>
        <v>0</v>
      </c>
      <c r="I125" s="112">
        <f>PREENCHER!L146*'PARÃMETROS - NÃO MEXER !'!D134</f>
        <v>0</v>
      </c>
      <c r="J125" s="112">
        <f>PREENCHER!M146*'PARÃMETROS - NÃO MEXER !'!D134</f>
        <v>0</v>
      </c>
      <c r="K125" s="112">
        <f>PREENCHER!N146*'PARÃMETROS - NÃO MEXER !'!D134</f>
        <v>0</v>
      </c>
      <c r="L125" s="112">
        <f>PREENCHER!O146*'PARÃMETROS - NÃO MEXER !'!D134</f>
        <v>0</v>
      </c>
      <c r="M125" s="112">
        <f>PREENCHER!P146*'PARÃMETROS - NÃO MEXER !'!D134</f>
        <v>0</v>
      </c>
      <c r="N125" s="112">
        <f>PREENCHER!Q146*'PARÃMETROS - NÃO MEXER !'!D134</f>
        <v>0</v>
      </c>
      <c r="O125" s="112">
        <f>PREENCHER!R146*'PARÃMETROS - NÃO MEXER !'!D134</f>
        <v>0</v>
      </c>
      <c r="P125" s="112">
        <f>PREENCHER!S146*'PARÃMETROS - NÃO MEXER !'!D134</f>
        <v>0</v>
      </c>
      <c r="Q125" s="112">
        <f>PREENCHER!T146*'PARÃMETROS - NÃO MEXER !'!D134</f>
        <v>0</v>
      </c>
      <c r="R125" s="112">
        <f>PREENCHER!U146*'PARÃMETROS - NÃO MEXER !'!D134</f>
        <v>0</v>
      </c>
      <c r="S125" s="141">
        <f>PREENCHER!V146*'PARÃMETROS - NÃO MEXER !'!D134</f>
        <v>0</v>
      </c>
      <c r="T125" s="150">
        <f t="shared" si="7"/>
        <v>0</v>
      </c>
      <c r="U125" s="126"/>
    </row>
    <row r="126" spans="1:21" ht="25.5" x14ac:dyDescent="0.25">
      <c r="A126" s="179">
        <f t="shared" ref="A126:A141" si="8">A125+1</f>
        <v>3</v>
      </c>
      <c r="B126" s="183" t="s">
        <v>140</v>
      </c>
      <c r="C126" s="125" t="s">
        <v>30</v>
      </c>
      <c r="D126" s="176">
        <f>PREENCHER!G147*'PARÃMETROS - NÃO MEXER !'!D135</f>
        <v>0</v>
      </c>
      <c r="E126" s="112">
        <f>PREENCHER!H147*'PARÃMETROS - NÃO MEXER !'!D135</f>
        <v>0</v>
      </c>
      <c r="F126" s="112">
        <f>PREENCHER!I147*'PARÃMETROS - NÃO MEXER !'!D135</f>
        <v>0</v>
      </c>
      <c r="G126" s="112">
        <f>PREENCHER!J147*'PARÃMETROS - NÃO MEXER !'!D135</f>
        <v>0</v>
      </c>
      <c r="H126" s="112">
        <f>PREENCHER!K147*'PARÃMETROS - NÃO MEXER !'!D135</f>
        <v>0</v>
      </c>
      <c r="I126" s="112">
        <f>PREENCHER!L147*'PARÃMETROS - NÃO MEXER !'!D135</f>
        <v>0</v>
      </c>
      <c r="J126" s="112">
        <f>PREENCHER!M147*'PARÃMETROS - NÃO MEXER !'!D135</f>
        <v>0</v>
      </c>
      <c r="K126" s="112">
        <f>PREENCHER!N147*'PARÃMETROS - NÃO MEXER !'!D135</f>
        <v>0</v>
      </c>
      <c r="L126" s="112">
        <f>PREENCHER!O147*'PARÃMETROS - NÃO MEXER !'!D135</f>
        <v>0</v>
      </c>
      <c r="M126" s="112">
        <f>PREENCHER!P147*'PARÃMETROS - NÃO MEXER !'!D135</f>
        <v>0</v>
      </c>
      <c r="N126" s="112">
        <f>PREENCHER!Q147*'PARÃMETROS - NÃO MEXER !'!D135</f>
        <v>0</v>
      </c>
      <c r="O126" s="112">
        <f>PREENCHER!R147*'PARÃMETROS - NÃO MEXER !'!D135</f>
        <v>0</v>
      </c>
      <c r="P126" s="112">
        <f>PREENCHER!S147*'PARÃMETROS - NÃO MEXER !'!D135</f>
        <v>0</v>
      </c>
      <c r="Q126" s="112">
        <f>PREENCHER!T147*'PARÃMETROS - NÃO MEXER !'!D135</f>
        <v>0</v>
      </c>
      <c r="R126" s="112">
        <f>PREENCHER!U147*'PARÃMETROS - NÃO MEXER !'!D135</f>
        <v>0</v>
      </c>
      <c r="S126" s="141">
        <f>PREENCHER!V147*'PARÃMETROS - NÃO MEXER !'!D135</f>
        <v>0</v>
      </c>
      <c r="T126" s="150">
        <f t="shared" si="7"/>
        <v>0</v>
      </c>
      <c r="U126" s="126"/>
    </row>
    <row r="127" spans="1:21" ht="25.5" x14ac:dyDescent="0.25">
      <c r="A127" s="179">
        <f t="shared" si="8"/>
        <v>4</v>
      </c>
      <c r="B127" s="183" t="s">
        <v>141</v>
      </c>
      <c r="C127" s="125" t="s">
        <v>30</v>
      </c>
      <c r="D127" s="176">
        <f>PREENCHER!G148*'PARÃMETROS - NÃO MEXER !'!D136</f>
        <v>0</v>
      </c>
      <c r="E127" s="112">
        <f>PREENCHER!H148*'PARÃMETROS - NÃO MEXER !'!D136</f>
        <v>0</v>
      </c>
      <c r="F127" s="112">
        <f>PREENCHER!I148*'PARÃMETROS - NÃO MEXER !'!D136</f>
        <v>0</v>
      </c>
      <c r="G127" s="112">
        <f>PREENCHER!J148*'PARÃMETROS - NÃO MEXER !'!D136</f>
        <v>0</v>
      </c>
      <c r="H127" s="112">
        <f>PREENCHER!K148*'PARÃMETROS - NÃO MEXER !'!D136</f>
        <v>0</v>
      </c>
      <c r="I127" s="112">
        <f>PREENCHER!L148*'PARÃMETROS - NÃO MEXER !'!D136</f>
        <v>0</v>
      </c>
      <c r="J127" s="112">
        <f>PREENCHER!M148*'PARÃMETROS - NÃO MEXER !'!D136</f>
        <v>0</v>
      </c>
      <c r="K127" s="112">
        <f>PREENCHER!N148*'PARÃMETROS - NÃO MEXER !'!D136</f>
        <v>0</v>
      </c>
      <c r="L127" s="112">
        <f>PREENCHER!O148*'PARÃMETROS - NÃO MEXER !'!D136</f>
        <v>0</v>
      </c>
      <c r="M127" s="112">
        <f>PREENCHER!P148*'PARÃMETROS - NÃO MEXER !'!D136</f>
        <v>0</v>
      </c>
      <c r="N127" s="112">
        <f>PREENCHER!Q148*'PARÃMETROS - NÃO MEXER !'!D136</f>
        <v>0</v>
      </c>
      <c r="O127" s="112">
        <f>PREENCHER!R148*'PARÃMETROS - NÃO MEXER !'!D136</f>
        <v>0</v>
      </c>
      <c r="P127" s="112">
        <f>PREENCHER!S148*'PARÃMETROS - NÃO MEXER !'!D136</f>
        <v>0</v>
      </c>
      <c r="Q127" s="112">
        <f>PREENCHER!T148*'PARÃMETROS - NÃO MEXER !'!D136</f>
        <v>0</v>
      </c>
      <c r="R127" s="112">
        <f>PREENCHER!U148*'PARÃMETROS - NÃO MEXER !'!D136</f>
        <v>0</v>
      </c>
      <c r="S127" s="141">
        <f>PREENCHER!V148*'PARÃMETROS - NÃO MEXER !'!D136</f>
        <v>0</v>
      </c>
      <c r="T127" s="150">
        <f t="shared" si="7"/>
        <v>0</v>
      </c>
      <c r="U127" s="126"/>
    </row>
    <row r="128" spans="1:21" ht="25.5" x14ac:dyDescent="0.25">
      <c r="A128" s="179">
        <f t="shared" si="8"/>
        <v>5</v>
      </c>
      <c r="B128" s="183" t="s">
        <v>142</v>
      </c>
      <c r="C128" s="125" t="s">
        <v>30</v>
      </c>
      <c r="D128" s="176">
        <f>PREENCHER!G149*'PARÃMETROS - NÃO MEXER !'!D137</f>
        <v>0</v>
      </c>
      <c r="E128" s="112">
        <f>PREENCHER!H149*'PARÃMETROS - NÃO MEXER !'!D137</f>
        <v>0</v>
      </c>
      <c r="F128" s="112">
        <f>PREENCHER!I149*'PARÃMETROS - NÃO MEXER !'!D137</f>
        <v>0</v>
      </c>
      <c r="G128" s="112">
        <f>PREENCHER!J149*'PARÃMETROS - NÃO MEXER !'!D137</f>
        <v>0</v>
      </c>
      <c r="H128" s="112">
        <f>PREENCHER!K149*'PARÃMETROS - NÃO MEXER !'!D137</f>
        <v>0</v>
      </c>
      <c r="I128" s="112">
        <f>PREENCHER!L149*'PARÃMETROS - NÃO MEXER !'!D137</f>
        <v>0</v>
      </c>
      <c r="J128" s="112">
        <f>PREENCHER!M149*'PARÃMETROS - NÃO MEXER !'!D137</f>
        <v>0</v>
      </c>
      <c r="K128" s="112">
        <f>PREENCHER!N149*'PARÃMETROS - NÃO MEXER !'!D137</f>
        <v>0</v>
      </c>
      <c r="L128" s="112">
        <f>PREENCHER!O149*'PARÃMETROS - NÃO MEXER !'!D137</f>
        <v>0</v>
      </c>
      <c r="M128" s="112">
        <f>PREENCHER!P149*'PARÃMETROS - NÃO MEXER !'!D137</f>
        <v>0</v>
      </c>
      <c r="N128" s="112">
        <f>PREENCHER!Q149*'PARÃMETROS - NÃO MEXER !'!D137</f>
        <v>0</v>
      </c>
      <c r="O128" s="112">
        <f>PREENCHER!R149*'PARÃMETROS - NÃO MEXER !'!D137</f>
        <v>0</v>
      </c>
      <c r="P128" s="112">
        <f>PREENCHER!S149*'PARÃMETROS - NÃO MEXER !'!D137</f>
        <v>0</v>
      </c>
      <c r="Q128" s="112">
        <f>PREENCHER!T149*'PARÃMETROS - NÃO MEXER !'!D137</f>
        <v>0</v>
      </c>
      <c r="R128" s="112">
        <f>PREENCHER!U149*'PARÃMETROS - NÃO MEXER !'!D137</f>
        <v>0</v>
      </c>
      <c r="S128" s="141">
        <f>PREENCHER!V149*'PARÃMETROS - NÃO MEXER !'!D137</f>
        <v>0</v>
      </c>
      <c r="T128" s="150">
        <f t="shared" si="7"/>
        <v>0</v>
      </c>
      <c r="U128" s="126"/>
    </row>
    <row r="129" spans="1:21" ht="25.5" x14ac:dyDescent="0.25">
      <c r="A129" s="179">
        <f t="shared" si="8"/>
        <v>6</v>
      </c>
      <c r="B129" s="183" t="s">
        <v>143</v>
      </c>
      <c r="C129" s="125" t="s">
        <v>30</v>
      </c>
      <c r="D129" s="176">
        <f>PREENCHER!G150*'PARÃMETROS - NÃO MEXER !'!D138</f>
        <v>0</v>
      </c>
      <c r="E129" s="112">
        <f>PREENCHER!H150*'PARÃMETROS - NÃO MEXER !'!D138</f>
        <v>0</v>
      </c>
      <c r="F129" s="112">
        <f>PREENCHER!I150*'PARÃMETROS - NÃO MEXER !'!D138</f>
        <v>0</v>
      </c>
      <c r="G129" s="112">
        <f>PREENCHER!J150*'PARÃMETROS - NÃO MEXER !'!D138</f>
        <v>0</v>
      </c>
      <c r="H129" s="112">
        <f>PREENCHER!K150*'PARÃMETROS - NÃO MEXER !'!D138</f>
        <v>0</v>
      </c>
      <c r="I129" s="112">
        <f>PREENCHER!L150*'PARÃMETROS - NÃO MEXER !'!D138</f>
        <v>0</v>
      </c>
      <c r="J129" s="112">
        <f>PREENCHER!M150*'PARÃMETROS - NÃO MEXER !'!D138</f>
        <v>0</v>
      </c>
      <c r="K129" s="112">
        <f>PREENCHER!N150*'PARÃMETROS - NÃO MEXER !'!D138</f>
        <v>0</v>
      </c>
      <c r="L129" s="112">
        <f>PREENCHER!O150*'PARÃMETROS - NÃO MEXER !'!D138</f>
        <v>0</v>
      </c>
      <c r="M129" s="112">
        <f>PREENCHER!P150*'PARÃMETROS - NÃO MEXER !'!D138</f>
        <v>0</v>
      </c>
      <c r="N129" s="112">
        <f>PREENCHER!Q150*'PARÃMETROS - NÃO MEXER !'!D138</f>
        <v>0</v>
      </c>
      <c r="O129" s="112">
        <f>PREENCHER!R150*'PARÃMETROS - NÃO MEXER !'!D138</f>
        <v>0</v>
      </c>
      <c r="P129" s="112">
        <f>PREENCHER!S150*'PARÃMETROS - NÃO MEXER !'!D138</f>
        <v>0</v>
      </c>
      <c r="Q129" s="112">
        <f>PREENCHER!T150*'PARÃMETROS - NÃO MEXER !'!D138</f>
        <v>0</v>
      </c>
      <c r="R129" s="112">
        <f>PREENCHER!U150*'PARÃMETROS - NÃO MEXER !'!D138</f>
        <v>0</v>
      </c>
      <c r="S129" s="141">
        <f>PREENCHER!V150*'PARÃMETROS - NÃO MEXER !'!D138</f>
        <v>0</v>
      </c>
      <c r="T129" s="150">
        <f t="shared" si="7"/>
        <v>0</v>
      </c>
      <c r="U129" s="126"/>
    </row>
    <row r="130" spans="1:21" x14ac:dyDescent="0.25">
      <c r="A130" s="179">
        <f t="shared" si="8"/>
        <v>7</v>
      </c>
      <c r="B130" s="184" t="s">
        <v>144</v>
      </c>
      <c r="C130" s="125" t="s">
        <v>30</v>
      </c>
      <c r="D130" s="176">
        <f>PREENCHER!G151*'PARÃMETROS - NÃO MEXER !'!D139</f>
        <v>0</v>
      </c>
      <c r="E130" s="112">
        <f>PREENCHER!H151*'PARÃMETROS - NÃO MEXER !'!D139</f>
        <v>0</v>
      </c>
      <c r="F130" s="112">
        <f>PREENCHER!I151*'PARÃMETROS - NÃO MEXER !'!D139</f>
        <v>0</v>
      </c>
      <c r="G130" s="112">
        <f>PREENCHER!J151*'PARÃMETROS - NÃO MEXER !'!D139</f>
        <v>0</v>
      </c>
      <c r="H130" s="112">
        <f>PREENCHER!K151*'PARÃMETROS - NÃO MEXER !'!D139</f>
        <v>0</v>
      </c>
      <c r="I130" s="112">
        <f>PREENCHER!L151*'PARÃMETROS - NÃO MEXER !'!D139</f>
        <v>0</v>
      </c>
      <c r="J130" s="112">
        <f>PREENCHER!M151*'PARÃMETROS - NÃO MEXER !'!D139</f>
        <v>0</v>
      </c>
      <c r="K130" s="112">
        <f>PREENCHER!N151*'PARÃMETROS - NÃO MEXER !'!D139</f>
        <v>0</v>
      </c>
      <c r="L130" s="112">
        <f>PREENCHER!O151*'PARÃMETROS - NÃO MEXER !'!D139</f>
        <v>0</v>
      </c>
      <c r="M130" s="112">
        <f>PREENCHER!P151*'PARÃMETROS - NÃO MEXER !'!D139</f>
        <v>0</v>
      </c>
      <c r="N130" s="112">
        <f>PREENCHER!Q151*'PARÃMETROS - NÃO MEXER !'!D139</f>
        <v>0</v>
      </c>
      <c r="O130" s="112">
        <f>PREENCHER!R151*'PARÃMETROS - NÃO MEXER !'!D139</f>
        <v>0</v>
      </c>
      <c r="P130" s="112">
        <f>PREENCHER!S151*'PARÃMETROS - NÃO MEXER !'!D139</f>
        <v>0</v>
      </c>
      <c r="Q130" s="112">
        <f>PREENCHER!T151*'PARÃMETROS - NÃO MEXER !'!D139</f>
        <v>0</v>
      </c>
      <c r="R130" s="112">
        <f>PREENCHER!U151*'PARÃMETROS - NÃO MEXER !'!D139</f>
        <v>0</v>
      </c>
      <c r="S130" s="141">
        <f>PREENCHER!V151*'PARÃMETROS - NÃO MEXER !'!D139</f>
        <v>0</v>
      </c>
      <c r="T130" s="150">
        <f t="shared" si="7"/>
        <v>0</v>
      </c>
      <c r="U130" s="126"/>
    </row>
    <row r="131" spans="1:21" x14ac:dyDescent="0.25">
      <c r="A131" s="179">
        <f t="shared" si="8"/>
        <v>8</v>
      </c>
      <c r="B131" s="184" t="s">
        <v>145</v>
      </c>
      <c r="C131" s="125" t="s">
        <v>30</v>
      </c>
      <c r="D131" s="176">
        <f>PREENCHER!G152*'PARÃMETROS - NÃO MEXER !'!D140</f>
        <v>0</v>
      </c>
      <c r="E131" s="112">
        <f>PREENCHER!H152*'PARÃMETROS - NÃO MEXER !'!D140</f>
        <v>0</v>
      </c>
      <c r="F131" s="112">
        <f>PREENCHER!I152*'PARÃMETROS - NÃO MEXER !'!D140</f>
        <v>0</v>
      </c>
      <c r="G131" s="112">
        <f>PREENCHER!J152*'PARÃMETROS - NÃO MEXER !'!D140</f>
        <v>0</v>
      </c>
      <c r="H131" s="112">
        <f>PREENCHER!K152*'PARÃMETROS - NÃO MEXER !'!D140</f>
        <v>0</v>
      </c>
      <c r="I131" s="112">
        <f>PREENCHER!L152*'PARÃMETROS - NÃO MEXER !'!D140</f>
        <v>0</v>
      </c>
      <c r="J131" s="112">
        <f>PREENCHER!M152*'PARÃMETROS - NÃO MEXER !'!D140</f>
        <v>0</v>
      </c>
      <c r="K131" s="112">
        <f>PREENCHER!N152*'PARÃMETROS - NÃO MEXER !'!D140</f>
        <v>0</v>
      </c>
      <c r="L131" s="112">
        <f>PREENCHER!O152*'PARÃMETROS - NÃO MEXER !'!D140</f>
        <v>0</v>
      </c>
      <c r="M131" s="112">
        <f>PREENCHER!P152*'PARÃMETROS - NÃO MEXER !'!D140</f>
        <v>0</v>
      </c>
      <c r="N131" s="112">
        <f>PREENCHER!Q152*'PARÃMETROS - NÃO MEXER !'!D140</f>
        <v>0</v>
      </c>
      <c r="O131" s="112">
        <f>PREENCHER!R152*'PARÃMETROS - NÃO MEXER !'!D140</f>
        <v>0</v>
      </c>
      <c r="P131" s="112">
        <f>PREENCHER!S152*'PARÃMETROS - NÃO MEXER !'!D140</f>
        <v>0</v>
      </c>
      <c r="Q131" s="112">
        <f>PREENCHER!T152*'PARÃMETROS - NÃO MEXER !'!D140</f>
        <v>0</v>
      </c>
      <c r="R131" s="112">
        <f>PREENCHER!U152*'PARÃMETROS - NÃO MEXER !'!D140</f>
        <v>0</v>
      </c>
      <c r="S131" s="141">
        <f>PREENCHER!V152*'PARÃMETROS - NÃO MEXER !'!D140</f>
        <v>0</v>
      </c>
      <c r="T131" s="150">
        <f t="shared" si="7"/>
        <v>0</v>
      </c>
      <c r="U131" s="126"/>
    </row>
    <row r="132" spans="1:21" ht="25.5" x14ac:dyDescent="0.25">
      <c r="A132" s="179">
        <f t="shared" si="8"/>
        <v>9</v>
      </c>
      <c r="B132" s="183" t="s">
        <v>146</v>
      </c>
      <c r="C132" s="125" t="s">
        <v>30</v>
      </c>
      <c r="D132" s="176">
        <f>PREENCHER!G153*'PARÃMETROS - NÃO MEXER !'!D141</f>
        <v>0</v>
      </c>
      <c r="E132" s="112">
        <f>PREENCHER!H153*'PARÃMETROS - NÃO MEXER !'!D141</f>
        <v>0</v>
      </c>
      <c r="F132" s="112">
        <f>PREENCHER!I153*'PARÃMETROS - NÃO MEXER !'!D141</f>
        <v>0</v>
      </c>
      <c r="G132" s="112">
        <f>PREENCHER!J153*'PARÃMETROS - NÃO MEXER !'!D141</f>
        <v>0</v>
      </c>
      <c r="H132" s="112">
        <f>PREENCHER!K153*'PARÃMETROS - NÃO MEXER !'!D141</f>
        <v>0</v>
      </c>
      <c r="I132" s="112">
        <f>PREENCHER!L153*'PARÃMETROS - NÃO MEXER !'!D141</f>
        <v>0</v>
      </c>
      <c r="J132" s="112">
        <f>PREENCHER!M153*'PARÃMETROS - NÃO MEXER !'!D141</f>
        <v>0</v>
      </c>
      <c r="K132" s="112">
        <f>PREENCHER!N153*'PARÃMETROS - NÃO MEXER !'!D141</f>
        <v>0</v>
      </c>
      <c r="L132" s="112">
        <f>PREENCHER!O153*'PARÃMETROS - NÃO MEXER !'!D141</f>
        <v>0</v>
      </c>
      <c r="M132" s="112">
        <f>PREENCHER!P153*'PARÃMETROS - NÃO MEXER !'!D141</f>
        <v>0</v>
      </c>
      <c r="N132" s="112">
        <f>PREENCHER!Q153*'PARÃMETROS - NÃO MEXER !'!D141</f>
        <v>0</v>
      </c>
      <c r="O132" s="112">
        <f>PREENCHER!R153*'PARÃMETROS - NÃO MEXER !'!D141</f>
        <v>0</v>
      </c>
      <c r="P132" s="112">
        <f>PREENCHER!S153*'PARÃMETROS - NÃO MEXER !'!D141</f>
        <v>0</v>
      </c>
      <c r="Q132" s="112">
        <f>PREENCHER!T153*'PARÃMETROS - NÃO MEXER !'!D141</f>
        <v>0</v>
      </c>
      <c r="R132" s="112">
        <f>PREENCHER!U153*'PARÃMETROS - NÃO MEXER !'!D141</f>
        <v>0</v>
      </c>
      <c r="S132" s="141">
        <f>PREENCHER!V153*'PARÃMETROS - NÃO MEXER !'!D141</f>
        <v>0</v>
      </c>
      <c r="T132" s="150">
        <f t="shared" si="7"/>
        <v>0</v>
      </c>
      <c r="U132" s="126"/>
    </row>
    <row r="133" spans="1:21" x14ac:dyDescent="0.25">
      <c r="A133" s="179">
        <f t="shared" si="8"/>
        <v>10</v>
      </c>
      <c r="B133" s="183" t="s">
        <v>284</v>
      </c>
      <c r="C133" s="125" t="s">
        <v>30</v>
      </c>
      <c r="D133" s="176">
        <f>PREENCHER!G154*'PARÃMETROS - NÃO MEXER !'!D142</f>
        <v>0</v>
      </c>
      <c r="E133" s="112">
        <f>PREENCHER!H154*'PARÃMETROS - NÃO MEXER !'!D142</f>
        <v>0</v>
      </c>
      <c r="F133" s="112">
        <f>PREENCHER!I154*'PARÃMETROS - NÃO MEXER !'!D142</f>
        <v>0</v>
      </c>
      <c r="G133" s="112">
        <f>PREENCHER!J154*'PARÃMETROS - NÃO MEXER !'!D142</f>
        <v>0</v>
      </c>
      <c r="H133" s="112">
        <f>PREENCHER!K154*'PARÃMETROS - NÃO MEXER !'!D142</f>
        <v>0</v>
      </c>
      <c r="I133" s="112">
        <f>PREENCHER!L154*'PARÃMETROS - NÃO MEXER !'!D142</f>
        <v>0</v>
      </c>
      <c r="J133" s="112">
        <f>PREENCHER!M154*'PARÃMETROS - NÃO MEXER !'!D142</f>
        <v>0</v>
      </c>
      <c r="K133" s="112">
        <f>PREENCHER!N154*'PARÃMETROS - NÃO MEXER !'!D142</f>
        <v>0</v>
      </c>
      <c r="L133" s="112">
        <f>PREENCHER!O154*'PARÃMETROS - NÃO MEXER !'!D142</f>
        <v>0</v>
      </c>
      <c r="M133" s="112">
        <f>PREENCHER!P154*'PARÃMETROS - NÃO MEXER !'!D142</f>
        <v>0</v>
      </c>
      <c r="N133" s="112">
        <f>PREENCHER!Q154*'PARÃMETROS - NÃO MEXER !'!D142</f>
        <v>0</v>
      </c>
      <c r="O133" s="112">
        <f>PREENCHER!R154*'PARÃMETROS - NÃO MEXER !'!D142</f>
        <v>0</v>
      </c>
      <c r="P133" s="112">
        <f>PREENCHER!S154*'PARÃMETROS - NÃO MEXER !'!D142</f>
        <v>0</v>
      </c>
      <c r="Q133" s="112">
        <f>PREENCHER!T154*'PARÃMETROS - NÃO MEXER !'!D142</f>
        <v>0</v>
      </c>
      <c r="R133" s="112">
        <f>PREENCHER!U154*'PARÃMETROS - NÃO MEXER !'!D142</f>
        <v>0</v>
      </c>
      <c r="S133" s="141">
        <f>PREENCHER!V154*'PARÃMETROS - NÃO MEXER !'!D142</f>
        <v>0</v>
      </c>
      <c r="T133" s="150">
        <f t="shared" si="7"/>
        <v>0</v>
      </c>
      <c r="U133" s="126"/>
    </row>
    <row r="134" spans="1:21" x14ac:dyDescent="0.25">
      <c r="A134" s="179">
        <f t="shared" si="8"/>
        <v>11</v>
      </c>
      <c r="B134" s="183" t="s">
        <v>285</v>
      </c>
      <c r="C134" s="125" t="s">
        <v>30</v>
      </c>
      <c r="D134" s="176">
        <f>PREENCHER!G155*'PARÃMETROS - NÃO MEXER !'!D143</f>
        <v>0</v>
      </c>
      <c r="E134" s="112">
        <f>PREENCHER!H155*'PARÃMETROS - NÃO MEXER !'!D143</f>
        <v>0</v>
      </c>
      <c r="F134" s="112">
        <f>PREENCHER!I155*'PARÃMETROS - NÃO MEXER !'!D143</f>
        <v>0</v>
      </c>
      <c r="G134" s="112">
        <f>PREENCHER!J155*'PARÃMETROS - NÃO MEXER !'!D143</f>
        <v>0</v>
      </c>
      <c r="H134" s="112">
        <f>PREENCHER!K155*'PARÃMETROS - NÃO MEXER !'!D143</f>
        <v>0</v>
      </c>
      <c r="I134" s="112">
        <f>PREENCHER!L155*'PARÃMETROS - NÃO MEXER !'!D143</f>
        <v>0</v>
      </c>
      <c r="J134" s="112">
        <f>PREENCHER!M155*'PARÃMETROS - NÃO MEXER !'!D143</f>
        <v>0</v>
      </c>
      <c r="K134" s="112">
        <f>PREENCHER!N155*'PARÃMETROS - NÃO MEXER !'!D143</f>
        <v>0</v>
      </c>
      <c r="L134" s="112">
        <f>PREENCHER!O155*'PARÃMETROS - NÃO MEXER !'!D143</f>
        <v>0</v>
      </c>
      <c r="M134" s="112">
        <f>PREENCHER!P155*'PARÃMETROS - NÃO MEXER !'!D143</f>
        <v>0</v>
      </c>
      <c r="N134" s="112">
        <f>PREENCHER!Q155*'PARÃMETROS - NÃO MEXER !'!D143</f>
        <v>0</v>
      </c>
      <c r="O134" s="112">
        <f>PREENCHER!R155*'PARÃMETROS - NÃO MEXER !'!D143</f>
        <v>0</v>
      </c>
      <c r="P134" s="112">
        <f>PREENCHER!S155*'PARÃMETROS - NÃO MEXER !'!D143</f>
        <v>0</v>
      </c>
      <c r="Q134" s="112">
        <f>PREENCHER!T155*'PARÃMETROS - NÃO MEXER !'!D143</f>
        <v>0</v>
      </c>
      <c r="R134" s="112">
        <f>PREENCHER!U155*'PARÃMETROS - NÃO MEXER !'!D143</f>
        <v>0</v>
      </c>
      <c r="S134" s="141">
        <f>PREENCHER!V155*'PARÃMETROS - NÃO MEXER !'!D143</f>
        <v>0</v>
      </c>
      <c r="T134" s="150">
        <f t="shared" si="7"/>
        <v>0</v>
      </c>
      <c r="U134" s="126"/>
    </row>
    <row r="135" spans="1:21" ht="25.5" x14ac:dyDescent="0.25">
      <c r="A135" s="179">
        <f t="shared" si="8"/>
        <v>12</v>
      </c>
      <c r="B135" s="184" t="s">
        <v>149</v>
      </c>
      <c r="C135" s="125" t="s">
        <v>30</v>
      </c>
      <c r="D135" s="176">
        <f>PREENCHER!G156*'PARÃMETROS - NÃO MEXER !'!D144</f>
        <v>0</v>
      </c>
      <c r="E135" s="112">
        <f>PREENCHER!H156*'PARÃMETROS - NÃO MEXER !'!D144</f>
        <v>0</v>
      </c>
      <c r="F135" s="112">
        <f>PREENCHER!I156*'PARÃMETROS - NÃO MEXER !'!D144</f>
        <v>0</v>
      </c>
      <c r="G135" s="112">
        <f>PREENCHER!J156*'PARÃMETROS - NÃO MEXER !'!D144</f>
        <v>0</v>
      </c>
      <c r="H135" s="112">
        <f>PREENCHER!K156*'PARÃMETROS - NÃO MEXER !'!D144</f>
        <v>0</v>
      </c>
      <c r="I135" s="112">
        <f>PREENCHER!L156*'PARÃMETROS - NÃO MEXER !'!D144</f>
        <v>0</v>
      </c>
      <c r="J135" s="112">
        <f>PREENCHER!M156*'PARÃMETROS - NÃO MEXER !'!D144</f>
        <v>0</v>
      </c>
      <c r="K135" s="112">
        <f>PREENCHER!N156*'PARÃMETROS - NÃO MEXER !'!D144</f>
        <v>0</v>
      </c>
      <c r="L135" s="112">
        <f>PREENCHER!O156*'PARÃMETROS - NÃO MEXER !'!D144</f>
        <v>0</v>
      </c>
      <c r="M135" s="112">
        <f>PREENCHER!P156*'PARÃMETROS - NÃO MEXER !'!D144</f>
        <v>0</v>
      </c>
      <c r="N135" s="112">
        <f>PREENCHER!Q156*'PARÃMETROS - NÃO MEXER !'!D144</f>
        <v>0</v>
      </c>
      <c r="O135" s="112">
        <f>PREENCHER!R156*'PARÃMETROS - NÃO MEXER !'!D144</f>
        <v>0</v>
      </c>
      <c r="P135" s="112">
        <f>PREENCHER!S156*'PARÃMETROS - NÃO MEXER !'!D144</f>
        <v>0</v>
      </c>
      <c r="Q135" s="112">
        <f>PREENCHER!T156*'PARÃMETROS - NÃO MEXER !'!D144</f>
        <v>0</v>
      </c>
      <c r="R135" s="112">
        <f>PREENCHER!U156*'PARÃMETROS - NÃO MEXER !'!D144</f>
        <v>0</v>
      </c>
      <c r="S135" s="141">
        <f>PREENCHER!V156*'PARÃMETROS - NÃO MEXER !'!D144</f>
        <v>0</v>
      </c>
      <c r="T135" s="150">
        <f t="shared" si="7"/>
        <v>0</v>
      </c>
      <c r="U135" s="126"/>
    </row>
    <row r="136" spans="1:21" x14ac:dyDescent="0.25">
      <c r="A136" s="179">
        <f t="shared" si="8"/>
        <v>13</v>
      </c>
      <c r="B136" s="184" t="s">
        <v>192</v>
      </c>
      <c r="C136" s="125" t="s">
        <v>30</v>
      </c>
      <c r="D136" s="176">
        <f>PREENCHER!G157*'PARÃMETROS - NÃO MEXER !'!D145</f>
        <v>0</v>
      </c>
      <c r="E136" s="112">
        <f>PREENCHER!H157*'PARÃMETROS - NÃO MEXER !'!D145</f>
        <v>0</v>
      </c>
      <c r="F136" s="112">
        <f>PREENCHER!I157*'PARÃMETROS - NÃO MEXER !'!D145</f>
        <v>0</v>
      </c>
      <c r="G136" s="112">
        <f>PREENCHER!J157*'PARÃMETROS - NÃO MEXER !'!D145</f>
        <v>0</v>
      </c>
      <c r="H136" s="112">
        <f>PREENCHER!K157*'PARÃMETROS - NÃO MEXER !'!D145</f>
        <v>0</v>
      </c>
      <c r="I136" s="112">
        <f>PREENCHER!L157*'PARÃMETROS - NÃO MEXER !'!D145</f>
        <v>0</v>
      </c>
      <c r="J136" s="112">
        <f>PREENCHER!M157*'PARÃMETROS - NÃO MEXER !'!D145</f>
        <v>0</v>
      </c>
      <c r="K136" s="112">
        <f>PREENCHER!N157*'PARÃMETROS - NÃO MEXER !'!D145</f>
        <v>0</v>
      </c>
      <c r="L136" s="112">
        <f>PREENCHER!O157*'PARÃMETROS - NÃO MEXER !'!D145</f>
        <v>0</v>
      </c>
      <c r="M136" s="112">
        <f>PREENCHER!P157*'PARÃMETROS - NÃO MEXER !'!D145</f>
        <v>0</v>
      </c>
      <c r="N136" s="112">
        <f>PREENCHER!Q157*'PARÃMETROS - NÃO MEXER !'!D145</f>
        <v>0</v>
      </c>
      <c r="O136" s="112">
        <f>PREENCHER!R157*'PARÃMETROS - NÃO MEXER !'!D145</f>
        <v>0</v>
      </c>
      <c r="P136" s="112">
        <f>PREENCHER!S157*'PARÃMETROS - NÃO MEXER !'!D145</f>
        <v>0</v>
      </c>
      <c r="Q136" s="112">
        <f>PREENCHER!T157*'PARÃMETROS - NÃO MEXER !'!D145</f>
        <v>0</v>
      </c>
      <c r="R136" s="112">
        <f>PREENCHER!U157*'PARÃMETROS - NÃO MEXER !'!D145</f>
        <v>0</v>
      </c>
      <c r="S136" s="141">
        <f>PREENCHER!V157*'PARÃMETROS - NÃO MEXER !'!D145</f>
        <v>0</v>
      </c>
      <c r="T136" s="150">
        <f t="shared" si="7"/>
        <v>0</v>
      </c>
      <c r="U136" s="126"/>
    </row>
    <row r="137" spans="1:21" ht="25.5" x14ac:dyDescent="0.25">
      <c r="A137" s="179">
        <f t="shared" si="8"/>
        <v>14</v>
      </c>
      <c r="B137" s="184" t="s">
        <v>150</v>
      </c>
      <c r="C137" s="125" t="s">
        <v>30</v>
      </c>
      <c r="D137" s="176">
        <f>PREENCHER!G158*'PARÃMETROS - NÃO MEXER !'!D146</f>
        <v>0</v>
      </c>
      <c r="E137" s="112">
        <f>PREENCHER!H158*'PARÃMETROS - NÃO MEXER !'!D146</f>
        <v>0</v>
      </c>
      <c r="F137" s="112">
        <f>PREENCHER!I158*'PARÃMETROS - NÃO MEXER !'!D146</f>
        <v>0</v>
      </c>
      <c r="G137" s="112">
        <f>PREENCHER!J158*'PARÃMETROS - NÃO MEXER !'!D146</f>
        <v>0</v>
      </c>
      <c r="H137" s="112">
        <f>PREENCHER!K158*'PARÃMETROS - NÃO MEXER !'!D146</f>
        <v>0</v>
      </c>
      <c r="I137" s="112">
        <f>PREENCHER!L158*'PARÃMETROS - NÃO MEXER !'!D146</f>
        <v>0</v>
      </c>
      <c r="J137" s="112">
        <f>PREENCHER!M158*'PARÃMETROS - NÃO MEXER !'!D146</f>
        <v>0</v>
      </c>
      <c r="K137" s="112">
        <f>PREENCHER!N158*'PARÃMETROS - NÃO MEXER !'!D146</f>
        <v>0</v>
      </c>
      <c r="L137" s="112">
        <f>PREENCHER!O158*'PARÃMETROS - NÃO MEXER !'!D146</f>
        <v>0</v>
      </c>
      <c r="M137" s="112">
        <f>PREENCHER!P158*'PARÃMETROS - NÃO MEXER !'!D146</f>
        <v>0</v>
      </c>
      <c r="N137" s="112">
        <f>PREENCHER!Q158*'PARÃMETROS - NÃO MEXER !'!D146</f>
        <v>0</v>
      </c>
      <c r="O137" s="112">
        <f>PREENCHER!R158*'PARÃMETROS - NÃO MEXER !'!D146</f>
        <v>0</v>
      </c>
      <c r="P137" s="112">
        <f>PREENCHER!S158*'PARÃMETROS - NÃO MEXER !'!D146</f>
        <v>0</v>
      </c>
      <c r="Q137" s="112">
        <f>PREENCHER!T158*'PARÃMETROS - NÃO MEXER !'!D146</f>
        <v>0</v>
      </c>
      <c r="R137" s="112">
        <f>PREENCHER!U158*'PARÃMETROS - NÃO MEXER !'!D146</f>
        <v>0</v>
      </c>
      <c r="S137" s="141">
        <f>PREENCHER!V158*'PARÃMETROS - NÃO MEXER !'!D146</f>
        <v>0</v>
      </c>
      <c r="T137" s="150">
        <f t="shared" si="7"/>
        <v>0</v>
      </c>
      <c r="U137" s="126"/>
    </row>
    <row r="138" spans="1:21" ht="25.5" x14ac:dyDescent="0.25">
      <c r="A138" s="179">
        <f t="shared" si="8"/>
        <v>15</v>
      </c>
      <c r="B138" s="184" t="s">
        <v>151</v>
      </c>
      <c r="C138" s="125" t="s">
        <v>30</v>
      </c>
      <c r="D138" s="176">
        <f>PREENCHER!G159*'PARÃMETROS - NÃO MEXER !'!D147</f>
        <v>0</v>
      </c>
      <c r="E138" s="112">
        <f>PREENCHER!H159*'PARÃMETROS - NÃO MEXER !'!D147</f>
        <v>0</v>
      </c>
      <c r="F138" s="112">
        <f>PREENCHER!I159*'PARÃMETROS - NÃO MEXER !'!D147</f>
        <v>0</v>
      </c>
      <c r="G138" s="112">
        <f>PREENCHER!J159*'PARÃMETROS - NÃO MEXER !'!D147</f>
        <v>0</v>
      </c>
      <c r="H138" s="112">
        <f>PREENCHER!K159*'PARÃMETROS - NÃO MEXER !'!D147</f>
        <v>0</v>
      </c>
      <c r="I138" s="112">
        <f>PREENCHER!L159*'PARÃMETROS - NÃO MEXER !'!D147</f>
        <v>0</v>
      </c>
      <c r="J138" s="112">
        <f>PREENCHER!M159*'PARÃMETROS - NÃO MEXER !'!D147</f>
        <v>0</v>
      </c>
      <c r="K138" s="112">
        <f>PREENCHER!N159*'PARÃMETROS - NÃO MEXER !'!D147</f>
        <v>0</v>
      </c>
      <c r="L138" s="112">
        <f>PREENCHER!O159*'PARÃMETROS - NÃO MEXER !'!D147</f>
        <v>0</v>
      </c>
      <c r="M138" s="112">
        <f>PREENCHER!P159*'PARÃMETROS - NÃO MEXER !'!D147</f>
        <v>0</v>
      </c>
      <c r="N138" s="112">
        <f>PREENCHER!Q159*'PARÃMETROS - NÃO MEXER !'!D147</f>
        <v>0</v>
      </c>
      <c r="O138" s="112">
        <f>PREENCHER!R159*'PARÃMETROS - NÃO MEXER !'!D147</f>
        <v>0</v>
      </c>
      <c r="P138" s="112">
        <f>PREENCHER!S159*'PARÃMETROS - NÃO MEXER !'!D147</f>
        <v>0</v>
      </c>
      <c r="Q138" s="112">
        <f>PREENCHER!T159*'PARÃMETROS - NÃO MEXER !'!D147</f>
        <v>0</v>
      </c>
      <c r="R138" s="112">
        <f>PREENCHER!U159*'PARÃMETROS - NÃO MEXER !'!D147</f>
        <v>0</v>
      </c>
      <c r="S138" s="141">
        <f>PREENCHER!V159*'PARÃMETROS - NÃO MEXER !'!D147</f>
        <v>0</v>
      </c>
      <c r="T138" s="150">
        <f t="shared" si="7"/>
        <v>0</v>
      </c>
      <c r="U138" s="126"/>
    </row>
    <row r="139" spans="1:21" x14ac:dyDescent="0.25">
      <c r="A139" s="179">
        <f t="shared" si="8"/>
        <v>16</v>
      </c>
      <c r="B139" s="184" t="s">
        <v>152</v>
      </c>
      <c r="C139" s="125" t="s">
        <v>30</v>
      </c>
      <c r="D139" s="176">
        <f>PREENCHER!G160*'PARÃMETROS - NÃO MEXER !'!D148</f>
        <v>0</v>
      </c>
      <c r="E139" s="112">
        <f>PREENCHER!H160*'PARÃMETROS - NÃO MEXER !'!D148</f>
        <v>0</v>
      </c>
      <c r="F139" s="112">
        <f>PREENCHER!I160*'PARÃMETROS - NÃO MEXER !'!D148</f>
        <v>0</v>
      </c>
      <c r="G139" s="112">
        <f>PREENCHER!J160*'PARÃMETROS - NÃO MEXER !'!D148</f>
        <v>0</v>
      </c>
      <c r="H139" s="112">
        <f>PREENCHER!K160*'PARÃMETROS - NÃO MEXER !'!D148</f>
        <v>0</v>
      </c>
      <c r="I139" s="112">
        <f>PREENCHER!L160*'PARÃMETROS - NÃO MEXER !'!D148</f>
        <v>0</v>
      </c>
      <c r="J139" s="112">
        <f>PREENCHER!M160*'PARÃMETROS - NÃO MEXER !'!D148</f>
        <v>0</v>
      </c>
      <c r="K139" s="112">
        <f>PREENCHER!N160*'PARÃMETROS - NÃO MEXER !'!D148</f>
        <v>0</v>
      </c>
      <c r="L139" s="112">
        <f>PREENCHER!O160*'PARÃMETROS - NÃO MEXER !'!D148</f>
        <v>0</v>
      </c>
      <c r="M139" s="112">
        <f>PREENCHER!P160*'PARÃMETROS - NÃO MEXER !'!D148</f>
        <v>0</v>
      </c>
      <c r="N139" s="112">
        <f>PREENCHER!Q160*'PARÃMETROS - NÃO MEXER !'!D148</f>
        <v>0</v>
      </c>
      <c r="O139" s="112">
        <f>PREENCHER!R160*'PARÃMETROS - NÃO MEXER !'!D148</f>
        <v>0</v>
      </c>
      <c r="P139" s="112">
        <f>PREENCHER!S160*'PARÃMETROS - NÃO MEXER !'!D148</f>
        <v>0</v>
      </c>
      <c r="Q139" s="112">
        <f>PREENCHER!T160*'PARÃMETROS - NÃO MEXER !'!D148</f>
        <v>0</v>
      </c>
      <c r="R139" s="112">
        <f>PREENCHER!U160*'PARÃMETROS - NÃO MEXER !'!D148</f>
        <v>0</v>
      </c>
      <c r="S139" s="141">
        <f>PREENCHER!V160*'PARÃMETROS - NÃO MEXER !'!D148</f>
        <v>0</v>
      </c>
      <c r="T139" s="150">
        <f t="shared" si="7"/>
        <v>0</v>
      </c>
      <c r="U139" s="126"/>
    </row>
    <row r="140" spans="1:21" ht="25.5" x14ac:dyDescent="0.25">
      <c r="A140" s="179">
        <f t="shared" si="8"/>
        <v>17</v>
      </c>
      <c r="B140" s="184" t="s">
        <v>153</v>
      </c>
      <c r="C140" s="125" t="s">
        <v>30</v>
      </c>
      <c r="D140" s="176">
        <f>PREENCHER!G161*'PARÃMETROS - NÃO MEXER !'!D149</f>
        <v>0</v>
      </c>
      <c r="E140" s="112">
        <f>PREENCHER!H161*'PARÃMETROS - NÃO MEXER !'!D149</f>
        <v>0</v>
      </c>
      <c r="F140" s="112">
        <f>PREENCHER!I161*'PARÃMETROS - NÃO MEXER !'!D149</f>
        <v>0</v>
      </c>
      <c r="G140" s="112">
        <f>PREENCHER!J161*'PARÃMETROS - NÃO MEXER !'!D149</f>
        <v>0</v>
      </c>
      <c r="H140" s="112">
        <f>PREENCHER!K161*'PARÃMETROS - NÃO MEXER !'!D149</f>
        <v>0</v>
      </c>
      <c r="I140" s="112">
        <f>PREENCHER!L161*'PARÃMETROS - NÃO MEXER !'!D149</f>
        <v>0</v>
      </c>
      <c r="J140" s="112">
        <f>PREENCHER!M161*'PARÃMETROS - NÃO MEXER !'!D149</f>
        <v>0</v>
      </c>
      <c r="K140" s="112">
        <f>PREENCHER!N161*'PARÃMETROS - NÃO MEXER !'!D149</f>
        <v>0</v>
      </c>
      <c r="L140" s="112">
        <f>PREENCHER!O161*'PARÃMETROS - NÃO MEXER !'!D149</f>
        <v>0</v>
      </c>
      <c r="M140" s="112">
        <f>PREENCHER!P161*'PARÃMETROS - NÃO MEXER !'!D149</f>
        <v>0</v>
      </c>
      <c r="N140" s="112">
        <f>PREENCHER!Q161*'PARÃMETROS - NÃO MEXER !'!D149</f>
        <v>0</v>
      </c>
      <c r="O140" s="112">
        <f>PREENCHER!R161*'PARÃMETROS - NÃO MEXER !'!D149</f>
        <v>0</v>
      </c>
      <c r="P140" s="112">
        <f>PREENCHER!S161*'PARÃMETROS - NÃO MEXER !'!D149</f>
        <v>0</v>
      </c>
      <c r="Q140" s="112">
        <f>PREENCHER!T161*'PARÃMETROS - NÃO MEXER !'!D149</f>
        <v>0</v>
      </c>
      <c r="R140" s="112">
        <f>PREENCHER!U161*'PARÃMETROS - NÃO MEXER !'!D149</f>
        <v>0</v>
      </c>
      <c r="S140" s="141">
        <f>PREENCHER!V161*'PARÃMETROS - NÃO MEXER !'!D149</f>
        <v>0</v>
      </c>
      <c r="T140" s="150">
        <f t="shared" si="7"/>
        <v>0</v>
      </c>
      <c r="U140" s="126"/>
    </row>
    <row r="141" spans="1:21" ht="15.75" thickBot="1" x14ac:dyDescent="0.3">
      <c r="A141" s="180">
        <f t="shared" si="8"/>
        <v>18</v>
      </c>
      <c r="B141" s="185" t="s">
        <v>44</v>
      </c>
      <c r="C141" s="157" t="s">
        <v>30</v>
      </c>
      <c r="D141" s="177">
        <f>PREENCHER!G162*'PARÃMETROS - NÃO MEXER !'!D150</f>
        <v>0</v>
      </c>
      <c r="E141" s="146">
        <f>PREENCHER!H162*'PARÃMETROS - NÃO MEXER !'!D150</f>
        <v>0</v>
      </c>
      <c r="F141" s="146">
        <f>PREENCHER!I162*'PARÃMETROS - NÃO MEXER !'!D150</f>
        <v>0</v>
      </c>
      <c r="G141" s="146">
        <f>PREENCHER!J162*'PARÃMETROS - NÃO MEXER !'!D150</f>
        <v>0</v>
      </c>
      <c r="H141" s="146">
        <f>PREENCHER!K162*'PARÃMETROS - NÃO MEXER !'!D150</f>
        <v>0</v>
      </c>
      <c r="I141" s="146">
        <f>PREENCHER!L162*'PARÃMETROS - NÃO MEXER !'!D150</f>
        <v>0</v>
      </c>
      <c r="J141" s="146">
        <f>PREENCHER!M162*'PARÃMETROS - NÃO MEXER !'!D150</f>
        <v>0</v>
      </c>
      <c r="K141" s="146">
        <f>PREENCHER!N162*'PARÃMETROS - NÃO MEXER !'!D150</f>
        <v>0</v>
      </c>
      <c r="L141" s="146">
        <f>PREENCHER!O162*'PARÃMETROS - NÃO MEXER !'!D150</f>
        <v>0</v>
      </c>
      <c r="M141" s="146">
        <f>PREENCHER!P162*'PARÃMETROS - NÃO MEXER !'!D150</f>
        <v>0</v>
      </c>
      <c r="N141" s="146">
        <f>PREENCHER!Q162*'PARÃMETROS - NÃO MEXER !'!D150</f>
        <v>0</v>
      </c>
      <c r="O141" s="146">
        <f>PREENCHER!R162*'PARÃMETROS - NÃO MEXER !'!D150</f>
        <v>0</v>
      </c>
      <c r="P141" s="146">
        <f>PREENCHER!S162*'PARÃMETROS - NÃO MEXER !'!D150</f>
        <v>0</v>
      </c>
      <c r="Q141" s="146">
        <f>PREENCHER!T162*'PARÃMETROS - NÃO MEXER !'!D150</f>
        <v>0</v>
      </c>
      <c r="R141" s="146">
        <f>PREENCHER!U162*'PARÃMETROS - NÃO MEXER !'!D150</f>
        <v>0</v>
      </c>
      <c r="S141" s="147">
        <f>PREENCHER!V162*'PARÃMETROS - NÃO MEXER !'!D150</f>
        <v>0</v>
      </c>
      <c r="T141" s="152">
        <f t="shared" si="7"/>
        <v>0</v>
      </c>
      <c r="U141" s="126"/>
    </row>
    <row r="142" spans="1:21" s="2" customFormat="1" ht="19.5" thickBot="1" x14ac:dyDescent="0.3">
      <c r="A142" s="483" t="s">
        <v>49</v>
      </c>
      <c r="B142" s="484"/>
      <c r="C142" s="186">
        <f>SUM(D124:S141)</f>
        <v>0</v>
      </c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</row>
    <row r="143" spans="1:21" s="2" customFormat="1" x14ac:dyDescent="0.25">
      <c r="A143" s="139"/>
      <c r="B143" s="485"/>
      <c r="C143" s="485"/>
      <c r="D143" s="480"/>
      <c r="E143" s="480"/>
      <c r="F143" s="480"/>
      <c r="G143" s="480"/>
      <c r="H143" s="480"/>
      <c r="I143" s="480"/>
      <c r="J143" s="480"/>
      <c r="K143" s="480"/>
      <c r="L143" s="480"/>
      <c r="M143" s="480"/>
      <c r="N143" s="480"/>
      <c r="O143" s="480"/>
      <c r="P143" s="480"/>
      <c r="Q143" s="480"/>
      <c r="R143" s="480"/>
      <c r="S143" s="480"/>
      <c r="T143" s="480"/>
      <c r="U143" s="126"/>
    </row>
    <row r="144" spans="1:21" s="2" customFormat="1" x14ac:dyDescent="0.25">
      <c r="A144" s="139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</row>
  </sheetData>
  <mergeCells count="27">
    <mergeCell ref="A33:U33"/>
    <mergeCell ref="D143:T143"/>
    <mergeCell ref="A118:B118"/>
    <mergeCell ref="C119:U119"/>
    <mergeCell ref="A142:B142"/>
    <mergeCell ref="B143:C143"/>
    <mergeCell ref="A67:C67"/>
    <mergeCell ref="A34:C34"/>
    <mergeCell ref="D63:T63"/>
    <mergeCell ref="B63:C63"/>
    <mergeCell ref="A62:B62"/>
    <mergeCell ref="A66:T66"/>
    <mergeCell ref="A123:C123"/>
    <mergeCell ref="A121:T121"/>
    <mergeCell ref="A92:B92"/>
    <mergeCell ref="A35:C35"/>
    <mergeCell ref="A2:U2"/>
    <mergeCell ref="A4:U4"/>
    <mergeCell ref="A5:C5"/>
    <mergeCell ref="A6:C6"/>
    <mergeCell ref="B31:C31"/>
    <mergeCell ref="A30:B30"/>
    <mergeCell ref="A95:C95"/>
    <mergeCell ref="A122:C122"/>
    <mergeCell ref="A68:C68"/>
    <mergeCell ref="A96:C96"/>
    <mergeCell ref="A94:T94"/>
  </mergeCells>
  <phoneticPr fontId="6" type="noConversion"/>
  <dataValidations count="1">
    <dataValidation type="whole" allowBlank="1" showInputMessage="1" showErrorMessage="1" sqref="D124:T141 D36:T61 D7:T29 D97:T117 D69:T91" xr:uid="{00000000-0002-0000-0100-000000000000}">
      <formula1>0</formula1>
      <formula2>10000</formula2>
    </dataValidation>
  </dataValidations>
  <printOptions horizontalCentered="1"/>
  <pageMargins left="0.19685039370078741" right="0.19685039370078741" top="0.59055118110236227" bottom="0.39370078740157483" header="0.51181102362204722" footer="0.51181102362204722"/>
  <pageSetup paperSize="9" scale="80" fitToHeight="0" orientation="landscape" r:id="rId1"/>
  <headerFooter alignWithMargins="0"/>
  <rowBreaks count="4" manualBreakCount="4">
    <brk id="31" max="16383" man="1"/>
    <brk id="64" max="16383" man="1"/>
    <brk id="92" max="16383" man="1"/>
    <brk id="1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tabSelected="1" workbookViewId="0">
      <selection activeCell="F8" sqref="F8"/>
    </sheetView>
  </sheetViews>
  <sheetFormatPr defaultRowHeight="15" x14ac:dyDescent="0.25"/>
  <cols>
    <col min="1" max="1" width="64.42578125" bestFit="1" customWidth="1"/>
    <col min="2" max="2" width="19.85546875" style="70" bestFit="1" customWidth="1"/>
    <col min="3" max="3" width="21.5703125" style="70" customWidth="1"/>
    <col min="4" max="4" width="18.28515625" style="70" bestFit="1" customWidth="1"/>
  </cols>
  <sheetData>
    <row r="1" spans="1:4" ht="27" thickBot="1" x14ac:dyDescent="0.45">
      <c r="A1" s="500" t="s">
        <v>286</v>
      </c>
      <c r="B1" s="501"/>
      <c r="C1" s="501"/>
      <c r="D1" s="502"/>
    </row>
    <row r="2" spans="1:4" ht="15.75" thickBot="1" x14ac:dyDescent="0.3"/>
    <row r="3" spans="1:4" x14ac:dyDescent="0.25">
      <c r="A3" s="187"/>
      <c r="B3" s="188" t="s">
        <v>256</v>
      </c>
      <c r="C3" s="189" t="s">
        <v>260</v>
      </c>
      <c r="D3" s="190" t="s">
        <v>257</v>
      </c>
    </row>
    <row r="4" spans="1:4" x14ac:dyDescent="0.25">
      <c r="A4" s="191" t="str">
        <f>'PARÃMETROS - NÃO MEXER !'!B4</f>
        <v>Grupo 1 - Atividades de Ensino Básico, Graduação e /ou Pós-graduação</v>
      </c>
      <c r="B4" s="192">
        <f>'PONTOS  Classe D - NÃO MEXER!'!C30</f>
        <v>0</v>
      </c>
      <c r="C4" s="193">
        <f>D13</f>
        <v>0</v>
      </c>
      <c r="D4" s="194">
        <f>IF(C4&gt;'PARÃMETROS - NÃO MEXER !'!E4,'PARÃMETROS - NÃO MEXER !'!E4,C4)</f>
        <v>0</v>
      </c>
    </row>
    <row r="5" spans="1:4" x14ac:dyDescent="0.25">
      <c r="A5" s="191" t="str">
        <f>'PARÃMETROS - NÃO MEXER !'!B5</f>
        <v>Grupo 2 - Atividades de Pesquisa e Produção Intelectual</v>
      </c>
      <c r="B5" s="192">
        <f>'PONTOS  Classe D - NÃO MEXER!'!C62</f>
        <v>0</v>
      </c>
      <c r="C5" s="193">
        <f>D14</f>
        <v>0</v>
      </c>
      <c r="D5" s="194">
        <f>IF(C5&gt;'PARÃMETROS - NÃO MEXER !'!E5,'PARÃMETROS - NÃO MEXER !'!E5,C5)</f>
        <v>0</v>
      </c>
    </row>
    <row r="6" spans="1:4" x14ac:dyDescent="0.25">
      <c r="A6" s="191" t="str">
        <f>'PARÃMETROS - NÃO MEXER !'!B6</f>
        <v>Grupo 3 - Atividades de Extensão</v>
      </c>
      <c r="B6" s="192">
        <f>'PONTOS  Classe D - NÃO MEXER!'!C92</f>
        <v>0</v>
      </c>
      <c r="C6" s="193">
        <f>B6</f>
        <v>0</v>
      </c>
      <c r="D6" s="194">
        <f>IF(C6&gt;'PARÃMETROS - NÃO MEXER !'!D6,'PARÃMETROS - NÃO MEXER !'!D6,C6)</f>
        <v>0</v>
      </c>
    </row>
    <row r="7" spans="1:4" x14ac:dyDescent="0.25">
      <c r="A7" s="191" t="str">
        <f>'PARÃMETROS - NÃO MEXER !'!B7</f>
        <v>Grupo 4 - Atividades de Gestão e Representação</v>
      </c>
      <c r="B7" s="192">
        <f>'PONTOS  Classe D - NÃO MEXER!'!C118</f>
        <v>0</v>
      </c>
      <c r="C7" s="193">
        <f>B7</f>
        <v>0</v>
      </c>
      <c r="D7" s="194">
        <f>IF(C7&gt;'PARÃMETROS - NÃO MEXER !'!D7,'PARÃMETROS - NÃO MEXER !'!D7,C7)</f>
        <v>0</v>
      </c>
    </row>
    <row r="8" spans="1:4" ht="15.75" thickBot="1" x14ac:dyDescent="0.3">
      <c r="A8" s="195" t="str">
        <f>'PARÃMETROS - NÃO MEXER !'!B8</f>
        <v>Grupo 5 - Qualificação Acadêmico-Profissional e Outras Atividades</v>
      </c>
      <c r="B8" s="196">
        <f>'PONTOS  Classe D - NÃO MEXER!'!C142</f>
        <v>0</v>
      </c>
      <c r="C8" s="197">
        <f>B8</f>
        <v>0</v>
      </c>
      <c r="D8" s="198">
        <f>IF(C8&gt;'PARÃMETROS - NÃO MEXER !'!D8,'PARÃMETROS - NÃO MEXER !'!D8,C8)</f>
        <v>0</v>
      </c>
    </row>
    <row r="9" spans="1:4" ht="15.75" thickBot="1" x14ac:dyDescent="0.3">
      <c r="A9" s="2"/>
      <c r="B9" s="199"/>
      <c r="C9" s="208" t="s">
        <v>261</v>
      </c>
      <c r="D9" s="209">
        <f>SUM(D4:D8)</f>
        <v>0</v>
      </c>
    </row>
    <row r="10" spans="1:4" x14ac:dyDescent="0.25">
      <c r="A10" s="2"/>
      <c r="B10" s="199"/>
      <c r="C10" s="199"/>
      <c r="D10" s="199"/>
    </row>
    <row r="11" spans="1:4" ht="15.75" thickBot="1" x14ac:dyDescent="0.3">
      <c r="A11" s="2"/>
      <c r="B11" s="199"/>
      <c r="C11" s="199"/>
      <c r="D11" s="199"/>
    </row>
    <row r="12" spans="1:4" x14ac:dyDescent="0.25">
      <c r="A12" s="200" t="s">
        <v>263</v>
      </c>
      <c r="B12" s="201" t="s">
        <v>262</v>
      </c>
      <c r="C12" s="202">
        <v>0.3</v>
      </c>
      <c r="D12" s="203" t="s">
        <v>259</v>
      </c>
    </row>
    <row r="13" spans="1:4" x14ac:dyDescent="0.25">
      <c r="A13" s="191" t="str">
        <f>'PARÃMETROS - NÃO MEXER !'!B4</f>
        <v>Grupo 1 - Atividades de Ensino Básico, Graduação e /ou Pós-graduação</v>
      </c>
      <c r="B13" s="192">
        <f>'PONTOS  Classe D - NÃO MEXER!'!U30</f>
        <v>0</v>
      </c>
      <c r="C13" s="204">
        <f>IF(AND(B13&lt;0.7*'PARÃMETROS - NÃO MEXER !'!D4,'PONTOS  Classe D - NÃO MEXER!'!C30-'PONTOS  Classe D - NÃO MEXER!'!U30&gt;0.3*'PARÃMETROS - NÃO MEXER !'!D4),0.3*'PARÃMETROS - NÃO MEXER !'!D4,'PONTOS  Classe D - NÃO MEXER!'!C30-'PONTOS  Classe D - NÃO MEXER!'!U30)</f>
        <v>0</v>
      </c>
      <c r="D13" s="205">
        <f>B13+C13</f>
        <v>0</v>
      </c>
    </row>
    <row r="14" spans="1:4" ht="15.75" thickBot="1" x14ac:dyDescent="0.3">
      <c r="A14" s="195" t="str">
        <f>'PARÃMETROS - NÃO MEXER !'!B5</f>
        <v>Grupo 2 - Atividades de Pesquisa e Produção Intelectual</v>
      </c>
      <c r="B14" s="196">
        <f>IF(PREENCHER!W55&lt;0,PREENCHER!W55/1*'PARÃMETROS - NÃO MEXER !'!D5*0.7,'PONTOS  Classe D - NÃO MEXER!'!U39)</f>
        <v>0</v>
      </c>
      <c r="C14" s="206">
        <f>IF(AND(PREENCHER!W55&lt;0,'PONTOS  Classe D - NÃO MEXER!'!C62-'PONTOS  Classe D - NÃO MEXER!'!U39&gt;0.3*'PARÃMETROS - NÃO MEXER !'!D5),0.3*'PARÃMETROS - NÃO MEXER !'!D5,'PONTOS  Classe D - NÃO MEXER!'!C62-'PONTOS  Classe D - NÃO MEXER!'!U39)</f>
        <v>0</v>
      </c>
      <c r="D14" s="207">
        <f>B14+C14</f>
        <v>0</v>
      </c>
    </row>
    <row r="15" spans="1:4" x14ac:dyDescent="0.25">
      <c r="A15" s="69"/>
    </row>
  </sheetData>
  <mergeCells count="1">
    <mergeCell ref="A1:D1"/>
  </mergeCells>
  <phoneticPr fontId="6" type="noConversion"/>
  <pageMargins left="0.51181102362204722" right="0.51181102362204722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L558"/>
  <sheetViews>
    <sheetView workbookViewId="0">
      <selection activeCell="I145" sqref="I145"/>
    </sheetView>
  </sheetViews>
  <sheetFormatPr defaultRowHeight="15" x14ac:dyDescent="0.25"/>
  <cols>
    <col min="1" max="1" width="3" bestFit="1" customWidth="1"/>
    <col min="2" max="2" width="66.7109375" style="8" bestFit="1" customWidth="1"/>
    <col min="3" max="3" width="14.140625" bestFit="1" customWidth="1"/>
    <col min="6" max="6" width="15.5703125" style="3" customWidth="1"/>
    <col min="7" max="7" width="2.140625" customWidth="1"/>
    <col min="9" max="9" width="36.7109375" customWidth="1"/>
    <col min="10" max="10" width="14.140625" style="1" bestFit="1" customWidth="1"/>
    <col min="11" max="12" width="9.140625" style="1"/>
  </cols>
  <sheetData>
    <row r="1" spans="2:12" ht="15.75" thickBot="1" x14ac:dyDescent="0.3">
      <c r="F1" s="210"/>
    </row>
    <row r="2" spans="2:12" x14ac:dyDescent="0.25">
      <c r="B2" s="507" t="s">
        <v>0</v>
      </c>
      <c r="C2" s="508"/>
      <c r="D2" s="508"/>
      <c r="E2" s="509"/>
      <c r="F2" s="53" t="s">
        <v>26</v>
      </c>
      <c r="G2" s="53" t="s">
        <v>28</v>
      </c>
      <c r="I2" s="510" t="s">
        <v>50</v>
      </c>
      <c r="J2" s="510"/>
      <c r="K2" s="510"/>
      <c r="L2" s="510"/>
    </row>
    <row r="3" spans="2:12" x14ac:dyDescent="0.25">
      <c r="B3" s="217" t="s">
        <v>1</v>
      </c>
      <c r="C3" s="218" t="s">
        <v>2</v>
      </c>
      <c r="D3" s="218" t="s">
        <v>3</v>
      </c>
      <c r="E3" s="219" t="s">
        <v>4</v>
      </c>
      <c r="F3" s="53"/>
      <c r="G3" s="53" t="s">
        <v>27</v>
      </c>
      <c r="I3" s="235" t="s">
        <v>1</v>
      </c>
      <c r="J3" s="236" t="s">
        <v>2</v>
      </c>
      <c r="K3" s="236" t="s">
        <v>3</v>
      </c>
      <c r="L3" s="236" t="s">
        <v>4</v>
      </c>
    </row>
    <row r="4" spans="2:12" x14ac:dyDescent="0.25">
      <c r="B4" s="212" t="s">
        <v>251</v>
      </c>
      <c r="C4" s="211">
        <v>60</v>
      </c>
      <c r="D4" s="211">
        <v>60</v>
      </c>
      <c r="E4" s="213">
        <v>60</v>
      </c>
      <c r="F4"/>
      <c r="I4" s="235" t="s">
        <v>18</v>
      </c>
      <c r="J4" s="236">
        <f t="shared" ref="J4:L5" si="0">60*0.7</f>
        <v>42</v>
      </c>
      <c r="K4" s="236">
        <f t="shared" si="0"/>
        <v>42</v>
      </c>
      <c r="L4" s="236">
        <f t="shared" si="0"/>
        <v>42</v>
      </c>
    </row>
    <row r="5" spans="2:12" x14ac:dyDescent="0.25">
      <c r="B5" s="212" t="s">
        <v>252</v>
      </c>
      <c r="C5" s="211">
        <v>60</v>
      </c>
      <c r="D5" s="211">
        <v>60</v>
      </c>
      <c r="E5" s="213">
        <v>60</v>
      </c>
      <c r="F5"/>
      <c r="I5" s="235" t="s">
        <v>20</v>
      </c>
      <c r="J5" s="236">
        <f t="shared" si="0"/>
        <v>42</v>
      </c>
      <c r="K5" s="236">
        <f t="shared" si="0"/>
        <v>42</v>
      </c>
      <c r="L5" s="236">
        <f t="shared" si="0"/>
        <v>42</v>
      </c>
    </row>
    <row r="6" spans="2:12" x14ac:dyDescent="0.25">
      <c r="B6" s="212" t="s">
        <v>254</v>
      </c>
      <c r="C6" s="211">
        <v>40</v>
      </c>
      <c r="D6" s="211">
        <v>40</v>
      </c>
      <c r="E6" s="213">
        <v>40</v>
      </c>
      <c r="F6"/>
      <c r="I6" s="235" t="s">
        <v>19</v>
      </c>
      <c r="J6" s="236">
        <f>40*0.7</f>
        <v>28</v>
      </c>
      <c r="K6" s="236">
        <f>40*0.7</f>
        <v>28</v>
      </c>
      <c r="L6" s="236">
        <f>40*0.7</f>
        <v>28</v>
      </c>
    </row>
    <row r="7" spans="2:12" x14ac:dyDescent="0.25">
      <c r="B7" s="212" t="s">
        <v>253</v>
      </c>
      <c r="C7" s="211">
        <v>20</v>
      </c>
      <c r="D7" s="211">
        <v>22</v>
      </c>
      <c r="E7" s="213">
        <v>25</v>
      </c>
      <c r="F7"/>
      <c r="I7" s="235" t="s">
        <v>21</v>
      </c>
      <c r="J7" s="236">
        <f>20*0.7</f>
        <v>14</v>
      </c>
      <c r="K7" s="236">
        <f>22*0.7</f>
        <v>15.399999999999999</v>
      </c>
      <c r="L7" s="236">
        <f>25*0.7</f>
        <v>17.5</v>
      </c>
    </row>
    <row r="8" spans="2:12" x14ac:dyDescent="0.25">
      <c r="B8" s="212" t="s">
        <v>255</v>
      </c>
      <c r="C8" s="211">
        <v>20</v>
      </c>
      <c r="D8" s="211">
        <v>18</v>
      </c>
      <c r="E8" s="213">
        <v>15</v>
      </c>
      <c r="F8"/>
      <c r="I8" s="235" t="s">
        <v>22</v>
      </c>
      <c r="J8" s="236">
        <f>20*0.7</f>
        <v>14</v>
      </c>
      <c r="K8" s="236">
        <f>18*0.7</f>
        <v>12.6</v>
      </c>
      <c r="L8" s="236">
        <f>15*0.7</f>
        <v>10.5</v>
      </c>
    </row>
    <row r="9" spans="2:12" x14ac:dyDescent="0.25">
      <c r="B9" s="217" t="s">
        <v>24</v>
      </c>
      <c r="C9" s="220">
        <v>200</v>
      </c>
      <c r="D9" s="220">
        <v>200</v>
      </c>
      <c r="E9" s="221">
        <v>200</v>
      </c>
      <c r="F9"/>
      <c r="I9" s="237" t="s">
        <v>51</v>
      </c>
      <c r="J9" s="238">
        <f>SUM(J4:J8)</f>
        <v>140</v>
      </c>
      <c r="K9" s="238">
        <f>SUM(K4:K8)</f>
        <v>140</v>
      </c>
      <c r="L9" s="238">
        <f>SUM(L4:L8)</f>
        <v>140</v>
      </c>
    </row>
    <row r="10" spans="2:12" ht="15.75" thickBot="1" x14ac:dyDescent="0.3">
      <c r="B10" s="222" t="s">
        <v>25</v>
      </c>
      <c r="C10" s="223">
        <v>100</v>
      </c>
      <c r="D10" s="223">
        <v>100</v>
      </c>
      <c r="E10" s="224">
        <v>120</v>
      </c>
      <c r="F10"/>
    </row>
    <row r="11" spans="2:12" x14ac:dyDescent="0.25">
      <c r="F11"/>
    </row>
    <row r="12" spans="2:12" x14ac:dyDescent="0.25">
      <c r="B12" s="7" t="s">
        <v>5</v>
      </c>
      <c r="C12" s="4" t="s">
        <v>6</v>
      </c>
      <c r="F12"/>
    </row>
    <row r="13" spans="2:12" x14ac:dyDescent="0.25">
      <c r="B13" s="7"/>
      <c r="C13" s="4" t="s">
        <v>7</v>
      </c>
      <c r="F13" s="53" t="s">
        <v>240</v>
      </c>
      <c r="G13" s="54" t="s">
        <v>241</v>
      </c>
    </row>
    <row r="14" spans="2:12" x14ac:dyDescent="0.25">
      <c r="B14" s="7"/>
      <c r="C14" s="4" t="s">
        <v>8</v>
      </c>
      <c r="F14" s="53"/>
      <c r="G14" s="54" t="s">
        <v>242</v>
      </c>
    </row>
    <row r="15" spans="2:12" x14ac:dyDescent="0.25">
      <c r="B15" s="7"/>
      <c r="C15" s="4" t="s">
        <v>9</v>
      </c>
      <c r="F15" s="53"/>
      <c r="G15" s="54" t="s">
        <v>243</v>
      </c>
    </row>
    <row r="16" spans="2:12" x14ac:dyDescent="0.25">
      <c r="B16" s="7"/>
      <c r="C16" s="4" t="s">
        <v>10</v>
      </c>
      <c r="F16" s="53"/>
      <c r="G16" s="54" t="s">
        <v>244</v>
      </c>
      <c r="L16" s="1">
        <f>SUM(L11:L15)</f>
        <v>0</v>
      </c>
    </row>
    <row r="17" spans="1:7" x14ac:dyDescent="0.25">
      <c r="B17" s="7"/>
      <c r="C17" s="4" t="s">
        <v>11</v>
      </c>
      <c r="F17" s="53"/>
      <c r="G17" s="54" t="s">
        <v>245</v>
      </c>
    </row>
    <row r="18" spans="1:7" x14ac:dyDescent="0.25">
      <c r="B18" s="7"/>
      <c r="C18" s="4" t="s">
        <v>12</v>
      </c>
      <c r="F18" s="210"/>
    </row>
    <row r="19" spans="1:7" x14ac:dyDescent="0.25">
      <c r="B19" s="7"/>
      <c r="C19" s="4" t="s">
        <v>13</v>
      </c>
      <c r="F19" s="210"/>
    </row>
    <row r="20" spans="1:7" x14ac:dyDescent="0.25">
      <c r="B20" s="7"/>
      <c r="C20" s="4" t="s">
        <v>14</v>
      </c>
      <c r="F20" s="210"/>
    </row>
    <row r="21" spans="1:7" x14ac:dyDescent="0.25">
      <c r="B21" s="7"/>
      <c r="C21" s="4" t="s">
        <v>15</v>
      </c>
      <c r="F21" s="210"/>
    </row>
    <row r="22" spans="1:7" x14ac:dyDescent="0.25">
      <c r="B22" s="7"/>
      <c r="C22" s="4" t="s">
        <v>16</v>
      </c>
      <c r="F22" s="210"/>
    </row>
    <row r="23" spans="1:7" x14ac:dyDescent="0.25">
      <c r="B23" s="7"/>
      <c r="C23" s="4" t="s">
        <v>17</v>
      </c>
      <c r="F23" s="210"/>
    </row>
    <row r="24" spans="1:7" ht="15.75" thickBot="1" x14ac:dyDescent="0.3">
      <c r="F24" s="210"/>
    </row>
    <row r="25" spans="1:7" ht="15" customHeight="1" x14ac:dyDescent="0.25">
      <c r="A25" s="515" t="str">
        <f>B4</f>
        <v>Grupo 1 - Atividades de Ensino Básico, Graduação e /ou Pós-graduação</v>
      </c>
      <c r="B25" s="516"/>
      <c r="C25" s="73" t="str">
        <f>C3</f>
        <v>Classes A,B e C</v>
      </c>
      <c r="D25" s="73" t="str">
        <f>D3</f>
        <v>Classe D</v>
      </c>
      <c r="E25" s="214" t="str">
        <f>E3</f>
        <v>Classe E</v>
      </c>
      <c r="F25" s="229" t="s">
        <v>287</v>
      </c>
    </row>
    <row r="26" spans="1:7" ht="15.75" customHeight="1" thickBot="1" x14ac:dyDescent="0.3">
      <c r="A26" s="517"/>
      <c r="B26" s="518"/>
      <c r="C26" s="74"/>
      <c r="D26" s="74"/>
      <c r="E26" s="215"/>
      <c r="F26" s="230" t="s">
        <v>288</v>
      </c>
    </row>
    <row r="27" spans="1:7" x14ac:dyDescent="0.25">
      <c r="A27" s="340">
        <v>1</v>
      </c>
      <c r="B27" s="341" t="s">
        <v>52</v>
      </c>
      <c r="C27" s="76">
        <f t="shared" ref="C27:E28" si="1">42/120/4</f>
        <v>8.7499999999999994E-2</v>
      </c>
      <c r="D27" s="76">
        <f t="shared" si="1"/>
        <v>8.7499999999999994E-2</v>
      </c>
      <c r="E27" s="76">
        <f t="shared" si="1"/>
        <v>8.7499999999999994E-2</v>
      </c>
      <c r="F27" s="216" t="s">
        <v>154</v>
      </c>
    </row>
    <row r="28" spans="1:7" x14ac:dyDescent="0.25">
      <c r="A28" s="71">
        <f>A27+1</f>
        <v>2</v>
      </c>
      <c r="B28" s="75" t="s">
        <v>53</v>
      </c>
      <c r="C28" s="76">
        <f t="shared" si="1"/>
        <v>8.7499999999999994E-2</v>
      </c>
      <c r="D28" s="76">
        <f t="shared" si="1"/>
        <v>8.7499999999999994E-2</v>
      </c>
      <c r="E28" s="76">
        <f t="shared" si="1"/>
        <v>8.7499999999999994E-2</v>
      </c>
      <c r="F28" s="72" t="s">
        <v>154</v>
      </c>
    </row>
    <row r="29" spans="1:7" ht="30" x14ac:dyDescent="0.25">
      <c r="A29" s="71">
        <f t="shared" ref="A29:A49" si="2">A28+1</f>
        <v>3</v>
      </c>
      <c r="B29" s="75" t="s">
        <v>92</v>
      </c>
      <c r="C29" s="76">
        <f>0.25*C28</f>
        <v>2.1874999999999999E-2</v>
      </c>
      <c r="D29" s="76">
        <f>0.25*D28</f>
        <v>2.1874999999999999E-2</v>
      </c>
      <c r="E29" s="76">
        <f>0.25*E28</f>
        <v>2.1874999999999999E-2</v>
      </c>
      <c r="F29" s="72" t="s">
        <v>154</v>
      </c>
    </row>
    <row r="30" spans="1:7" x14ac:dyDescent="0.25">
      <c r="A30" s="71">
        <f t="shared" si="2"/>
        <v>4</v>
      </c>
      <c r="B30" s="75" t="s">
        <v>93</v>
      </c>
      <c r="C30" s="76">
        <f>42/120/4</f>
        <v>8.7499999999999994E-2</v>
      </c>
      <c r="D30" s="76">
        <f t="shared" ref="D30:E33" si="3">42/120/4</f>
        <v>8.7499999999999994E-2</v>
      </c>
      <c r="E30" s="76">
        <f t="shared" si="3"/>
        <v>8.7499999999999994E-2</v>
      </c>
      <c r="F30" s="72" t="s">
        <v>154</v>
      </c>
    </row>
    <row r="31" spans="1:7" ht="25.5" x14ac:dyDescent="0.25">
      <c r="A31" s="71">
        <f t="shared" si="2"/>
        <v>5</v>
      </c>
      <c r="B31" s="75" t="s">
        <v>54</v>
      </c>
      <c r="C31" s="76">
        <f>42/120/4</f>
        <v>8.7499999999999994E-2</v>
      </c>
      <c r="D31" s="76">
        <f t="shared" si="3"/>
        <v>8.7499999999999994E-2</v>
      </c>
      <c r="E31" s="76">
        <f t="shared" si="3"/>
        <v>8.7499999999999994E-2</v>
      </c>
      <c r="F31" s="72" t="s">
        <v>154</v>
      </c>
    </row>
    <row r="32" spans="1:7" ht="45" x14ac:dyDescent="0.25">
      <c r="A32" s="71">
        <f t="shared" si="2"/>
        <v>6</v>
      </c>
      <c r="B32" s="75" t="s">
        <v>94</v>
      </c>
      <c r="C32" s="76">
        <f>42/120/4</f>
        <v>8.7499999999999994E-2</v>
      </c>
      <c r="D32" s="76">
        <f t="shared" si="3"/>
        <v>8.7499999999999994E-2</v>
      </c>
      <c r="E32" s="76">
        <f t="shared" si="3"/>
        <v>8.7499999999999994E-2</v>
      </c>
      <c r="F32" s="72" t="s">
        <v>154</v>
      </c>
    </row>
    <row r="33" spans="1:6" ht="25.5" x14ac:dyDescent="0.25">
      <c r="A33" s="71">
        <f t="shared" si="2"/>
        <v>7</v>
      </c>
      <c r="B33" s="75" t="s">
        <v>55</v>
      </c>
      <c r="C33" s="76">
        <f>42/120/4</f>
        <v>8.7499999999999994E-2</v>
      </c>
      <c r="D33" s="76">
        <f t="shared" si="3"/>
        <v>8.7499999999999994E-2</v>
      </c>
      <c r="E33" s="76">
        <f t="shared" si="3"/>
        <v>8.7499999999999994E-2</v>
      </c>
      <c r="F33" s="72" t="s">
        <v>155</v>
      </c>
    </row>
    <row r="34" spans="1:6" x14ac:dyDescent="0.25">
      <c r="A34" s="71">
        <f t="shared" si="2"/>
        <v>8</v>
      </c>
      <c r="B34" s="75" t="s">
        <v>95</v>
      </c>
      <c r="C34" s="77">
        <v>1.5</v>
      </c>
      <c r="D34" s="77">
        <v>1.5</v>
      </c>
      <c r="E34" s="77">
        <v>1.5</v>
      </c>
      <c r="F34" s="72" t="s">
        <v>156</v>
      </c>
    </row>
    <row r="35" spans="1:6" x14ac:dyDescent="0.25">
      <c r="A35" s="71">
        <f t="shared" si="2"/>
        <v>9</v>
      </c>
      <c r="B35" s="75" t="s">
        <v>194</v>
      </c>
      <c r="C35" s="77">
        <f>C34</f>
        <v>1.5</v>
      </c>
      <c r="D35" s="77">
        <f t="shared" ref="D35:E37" si="4">D34</f>
        <v>1.5</v>
      </c>
      <c r="E35" s="77">
        <f t="shared" si="4"/>
        <v>1.5</v>
      </c>
      <c r="F35" s="72" t="s">
        <v>156</v>
      </c>
    </row>
    <row r="36" spans="1:6" x14ac:dyDescent="0.25">
      <c r="A36" s="71">
        <f t="shared" si="2"/>
        <v>10</v>
      </c>
      <c r="B36" s="75" t="s">
        <v>56</v>
      </c>
      <c r="C36" s="77">
        <f>C35</f>
        <v>1.5</v>
      </c>
      <c r="D36" s="77">
        <f t="shared" si="4"/>
        <v>1.5</v>
      </c>
      <c r="E36" s="77">
        <f t="shared" si="4"/>
        <v>1.5</v>
      </c>
      <c r="F36" s="72" t="s">
        <v>156</v>
      </c>
    </row>
    <row r="37" spans="1:6" x14ac:dyDescent="0.25">
      <c r="A37" s="71">
        <f t="shared" si="2"/>
        <v>11</v>
      </c>
      <c r="B37" s="75" t="s">
        <v>57</v>
      </c>
      <c r="C37" s="77">
        <f>C36</f>
        <v>1.5</v>
      </c>
      <c r="D37" s="77">
        <f t="shared" si="4"/>
        <v>1.5</v>
      </c>
      <c r="E37" s="77">
        <f t="shared" si="4"/>
        <v>1.5</v>
      </c>
      <c r="F37" s="72" t="s">
        <v>156</v>
      </c>
    </row>
    <row r="38" spans="1:6" x14ac:dyDescent="0.25">
      <c r="A38" s="71">
        <f t="shared" si="2"/>
        <v>12</v>
      </c>
      <c r="B38" s="75" t="s">
        <v>58</v>
      </c>
      <c r="C38" s="77">
        <v>1.5</v>
      </c>
      <c r="D38" s="77">
        <v>1.5</v>
      </c>
      <c r="E38" s="77">
        <v>1.5</v>
      </c>
      <c r="F38" s="72" t="s">
        <v>156</v>
      </c>
    </row>
    <row r="39" spans="1:6" x14ac:dyDescent="0.25">
      <c r="A39" s="71">
        <f t="shared" si="2"/>
        <v>13</v>
      </c>
      <c r="B39" s="75" t="s">
        <v>59</v>
      </c>
      <c r="C39" s="77">
        <v>1</v>
      </c>
      <c r="D39" s="77">
        <v>1</v>
      </c>
      <c r="E39" s="77">
        <v>1</v>
      </c>
      <c r="F39" s="72" t="s">
        <v>156</v>
      </c>
    </row>
    <row r="40" spans="1:6" x14ac:dyDescent="0.25">
      <c r="A40" s="71">
        <f t="shared" si="2"/>
        <v>14</v>
      </c>
      <c r="B40" s="75" t="s">
        <v>60</v>
      </c>
      <c r="C40" s="77">
        <v>1</v>
      </c>
      <c r="D40" s="77">
        <v>1</v>
      </c>
      <c r="E40" s="77">
        <v>1</v>
      </c>
      <c r="F40" s="72" t="s">
        <v>156</v>
      </c>
    </row>
    <row r="41" spans="1:6" x14ac:dyDescent="0.25">
      <c r="A41" s="71">
        <f t="shared" si="2"/>
        <v>15</v>
      </c>
      <c r="B41" s="75" t="s">
        <v>61</v>
      </c>
      <c r="C41" s="77">
        <v>0.25</v>
      </c>
      <c r="D41" s="77">
        <v>0.25</v>
      </c>
      <c r="E41" s="77">
        <v>0.25</v>
      </c>
      <c r="F41" s="72" t="s">
        <v>156</v>
      </c>
    </row>
    <row r="42" spans="1:6" ht="25.5" x14ac:dyDescent="0.25">
      <c r="A42" s="71">
        <f t="shared" si="2"/>
        <v>16</v>
      </c>
      <c r="B42" s="75" t="s">
        <v>62</v>
      </c>
      <c r="C42" s="77">
        <v>1.5</v>
      </c>
      <c r="D42" s="77">
        <v>1.5</v>
      </c>
      <c r="E42" s="77">
        <v>1.5</v>
      </c>
      <c r="F42" s="72" t="s">
        <v>157</v>
      </c>
    </row>
    <row r="43" spans="1:6" ht="25.5" x14ac:dyDescent="0.25">
      <c r="A43" s="71">
        <f t="shared" si="2"/>
        <v>17</v>
      </c>
      <c r="B43" s="75" t="s">
        <v>63</v>
      </c>
      <c r="C43" s="77">
        <v>1.5</v>
      </c>
      <c r="D43" s="77">
        <v>1.5</v>
      </c>
      <c r="E43" s="77">
        <v>1.5</v>
      </c>
      <c r="F43" s="72" t="s">
        <v>157</v>
      </c>
    </row>
    <row r="44" spans="1:6" x14ac:dyDescent="0.25">
      <c r="A44" s="71">
        <f t="shared" si="2"/>
        <v>18</v>
      </c>
      <c r="B44" s="75" t="s">
        <v>195</v>
      </c>
      <c r="C44" s="77">
        <v>1</v>
      </c>
      <c r="D44" s="77">
        <v>1</v>
      </c>
      <c r="E44" s="77">
        <v>1</v>
      </c>
      <c r="F44" s="72" t="s">
        <v>158</v>
      </c>
    </row>
    <row r="45" spans="1:6" x14ac:dyDescent="0.25">
      <c r="A45" s="71">
        <f t="shared" si="2"/>
        <v>19</v>
      </c>
      <c r="B45" s="75" t="s">
        <v>64</v>
      </c>
      <c r="C45" s="77">
        <v>1</v>
      </c>
      <c r="D45" s="77">
        <v>1</v>
      </c>
      <c r="E45" s="77">
        <v>1</v>
      </c>
      <c r="F45" s="72" t="s">
        <v>158</v>
      </c>
    </row>
    <row r="46" spans="1:6" x14ac:dyDescent="0.25">
      <c r="A46" s="71">
        <f t="shared" si="2"/>
        <v>20</v>
      </c>
      <c r="B46" s="75" t="s">
        <v>65</v>
      </c>
      <c r="C46" s="77">
        <v>2</v>
      </c>
      <c r="D46" s="77">
        <v>2</v>
      </c>
      <c r="E46" s="77">
        <v>2</v>
      </c>
      <c r="F46" s="72" t="s">
        <v>158</v>
      </c>
    </row>
    <row r="47" spans="1:6" x14ac:dyDescent="0.25">
      <c r="A47" s="71">
        <f t="shared" si="2"/>
        <v>21</v>
      </c>
      <c r="B47" s="75" t="s">
        <v>66</v>
      </c>
      <c r="C47" s="77">
        <v>3</v>
      </c>
      <c r="D47" s="77">
        <v>3</v>
      </c>
      <c r="E47" s="77">
        <v>3</v>
      </c>
      <c r="F47" s="72" t="s">
        <v>158</v>
      </c>
    </row>
    <row r="48" spans="1:6" ht="25.5" x14ac:dyDescent="0.25">
      <c r="A48" s="71">
        <f t="shared" si="2"/>
        <v>22</v>
      </c>
      <c r="B48" s="75" t="s">
        <v>67</v>
      </c>
      <c r="C48" s="77">
        <v>1</v>
      </c>
      <c r="D48" s="77">
        <v>1</v>
      </c>
      <c r="E48" s="77">
        <v>1</v>
      </c>
      <c r="F48" s="72" t="s">
        <v>158</v>
      </c>
    </row>
    <row r="49" spans="1:6" x14ac:dyDescent="0.25">
      <c r="A49" s="71">
        <f t="shared" si="2"/>
        <v>23</v>
      </c>
      <c r="B49" s="75" t="s">
        <v>68</v>
      </c>
      <c r="C49" s="78"/>
      <c r="D49" s="78"/>
      <c r="E49" s="78"/>
      <c r="F49" s="72" t="s">
        <v>159</v>
      </c>
    </row>
    <row r="50" spans="1:6" ht="15.75" thickBot="1" x14ac:dyDescent="0.3">
      <c r="A50" s="338"/>
      <c r="B50" s="11"/>
      <c r="C50" s="12"/>
      <c r="D50" s="12"/>
      <c r="E50" s="12"/>
      <c r="F50" s="39"/>
    </row>
    <row r="51" spans="1:6" ht="15" customHeight="1" x14ac:dyDescent="0.25">
      <c r="A51" s="511" t="str">
        <f>B5</f>
        <v>Grupo 2 - Atividades de Pesquisa e Produção Intelectual</v>
      </c>
      <c r="B51" s="512"/>
      <c r="C51" s="13" t="str">
        <f>C3</f>
        <v>Classes A,B e C</v>
      </c>
      <c r="D51" s="13" t="str">
        <f>D3</f>
        <v>Classe D</v>
      </c>
      <c r="E51" s="31" t="str">
        <f>E3</f>
        <v>Classe E</v>
      </c>
      <c r="F51" s="227" t="s">
        <v>287</v>
      </c>
    </row>
    <row r="52" spans="1:6" ht="15.75" customHeight="1" thickBot="1" x14ac:dyDescent="0.3">
      <c r="A52" s="513"/>
      <c r="B52" s="514"/>
      <c r="C52" s="351"/>
      <c r="D52" s="351"/>
      <c r="E52" s="352"/>
      <c r="F52" s="228" t="s">
        <v>288</v>
      </c>
    </row>
    <row r="53" spans="1:6" x14ac:dyDescent="0.25">
      <c r="A53" s="339">
        <v>1</v>
      </c>
      <c r="B53" s="57" t="s">
        <v>69</v>
      </c>
      <c r="C53" s="348">
        <v>30</v>
      </c>
      <c r="D53" s="348">
        <v>30</v>
      </c>
      <c r="E53" s="349">
        <f>D53/4</f>
        <v>7.5</v>
      </c>
      <c r="F53" s="350" t="s">
        <v>160</v>
      </c>
    </row>
    <row r="54" spans="1:6" x14ac:dyDescent="0.25">
      <c r="A54" s="65">
        <f>A53+1</f>
        <v>2</v>
      </c>
      <c r="B54" s="57" t="s">
        <v>70</v>
      </c>
      <c r="C54" s="329">
        <v>8</v>
      </c>
      <c r="D54" s="329">
        <v>8</v>
      </c>
      <c r="E54" s="330">
        <f t="shared" ref="E54:E78" si="5">D54/4</f>
        <v>2</v>
      </c>
      <c r="F54" s="41" t="s">
        <v>161</v>
      </c>
    </row>
    <row r="55" spans="1:6" x14ac:dyDescent="0.25">
      <c r="A55" s="65">
        <f t="shared" ref="A55:A78" si="6">A54+1</f>
        <v>3</v>
      </c>
      <c r="B55" s="57" t="s">
        <v>71</v>
      </c>
      <c r="C55" s="329">
        <v>10</v>
      </c>
      <c r="D55" s="329">
        <v>10</v>
      </c>
      <c r="E55" s="330">
        <f t="shared" si="5"/>
        <v>2.5</v>
      </c>
      <c r="F55" s="41" t="s">
        <v>160</v>
      </c>
    </row>
    <row r="56" spans="1:6" ht="25.5" x14ac:dyDescent="0.25">
      <c r="A56" s="65">
        <f t="shared" si="6"/>
        <v>4</v>
      </c>
      <c r="B56" s="57" t="s">
        <v>206</v>
      </c>
      <c r="C56" s="329">
        <v>21</v>
      </c>
      <c r="D56" s="329">
        <v>21</v>
      </c>
      <c r="E56" s="330">
        <f t="shared" si="5"/>
        <v>5.25</v>
      </c>
      <c r="F56" s="41" t="s">
        <v>163</v>
      </c>
    </row>
    <row r="57" spans="1:6" x14ac:dyDescent="0.25">
      <c r="A57" s="65">
        <f t="shared" si="6"/>
        <v>5</v>
      </c>
      <c r="B57" s="57" t="s">
        <v>73</v>
      </c>
      <c r="C57" s="329">
        <v>10</v>
      </c>
      <c r="D57" s="329">
        <v>10</v>
      </c>
      <c r="E57" s="330">
        <f t="shared" si="5"/>
        <v>2.5</v>
      </c>
      <c r="F57" s="41" t="s">
        <v>163</v>
      </c>
    </row>
    <row r="58" spans="1:6" x14ac:dyDescent="0.25">
      <c r="A58" s="65">
        <f t="shared" si="6"/>
        <v>6</v>
      </c>
      <c r="B58" s="57" t="s">
        <v>74</v>
      </c>
      <c r="C58" s="329">
        <v>5</v>
      </c>
      <c r="D58" s="329">
        <v>5</v>
      </c>
      <c r="E58" s="330">
        <f t="shared" si="5"/>
        <v>1.25</v>
      </c>
      <c r="F58" s="41" t="s">
        <v>164</v>
      </c>
    </row>
    <row r="59" spans="1:6" x14ac:dyDescent="0.25">
      <c r="A59" s="65">
        <f t="shared" si="6"/>
        <v>7</v>
      </c>
      <c r="B59" s="57" t="s">
        <v>75</v>
      </c>
      <c r="C59" s="329">
        <v>1</v>
      </c>
      <c r="D59" s="329">
        <v>1</v>
      </c>
      <c r="E59" s="330">
        <f t="shared" si="5"/>
        <v>0.25</v>
      </c>
      <c r="F59" s="41" t="s">
        <v>165</v>
      </c>
    </row>
    <row r="60" spans="1:6" ht="25.5" x14ac:dyDescent="0.25">
      <c r="A60" s="65">
        <f t="shared" si="6"/>
        <v>8</v>
      </c>
      <c r="B60" s="57" t="s">
        <v>187</v>
      </c>
      <c r="C60" s="329">
        <v>5</v>
      </c>
      <c r="D60" s="329">
        <v>5</v>
      </c>
      <c r="E60" s="330">
        <f t="shared" si="5"/>
        <v>1.25</v>
      </c>
      <c r="F60" s="41" t="s">
        <v>164</v>
      </c>
    </row>
    <row r="61" spans="1:6" x14ac:dyDescent="0.25">
      <c r="A61" s="65">
        <f t="shared" si="6"/>
        <v>9</v>
      </c>
      <c r="B61" s="58" t="s">
        <v>76</v>
      </c>
      <c r="C61" s="329">
        <v>5</v>
      </c>
      <c r="D61" s="329">
        <v>5</v>
      </c>
      <c r="E61" s="330">
        <f t="shared" si="5"/>
        <v>1.25</v>
      </c>
      <c r="F61" s="41" t="s">
        <v>166</v>
      </c>
    </row>
    <row r="62" spans="1:6" x14ac:dyDescent="0.25">
      <c r="A62" s="65">
        <f t="shared" si="6"/>
        <v>10</v>
      </c>
      <c r="B62" s="58" t="s">
        <v>77</v>
      </c>
      <c r="C62" s="329">
        <v>1</v>
      </c>
      <c r="D62" s="329">
        <v>1</v>
      </c>
      <c r="E62" s="330">
        <f t="shared" si="5"/>
        <v>0.25</v>
      </c>
      <c r="F62" s="41" t="s">
        <v>164</v>
      </c>
    </row>
    <row r="63" spans="1:6" x14ac:dyDescent="0.25">
      <c r="A63" s="65">
        <f t="shared" si="6"/>
        <v>11</v>
      </c>
      <c r="B63" s="57" t="s">
        <v>72</v>
      </c>
      <c r="C63" s="329">
        <v>5</v>
      </c>
      <c r="D63" s="329">
        <v>5</v>
      </c>
      <c r="E63" s="330">
        <f t="shared" si="5"/>
        <v>1.25</v>
      </c>
      <c r="F63" s="41" t="s">
        <v>162</v>
      </c>
    </row>
    <row r="64" spans="1:6" x14ac:dyDescent="0.25">
      <c r="A64" s="65">
        <f t="shared" si="6"/>
        <v>12</v>
      </c>
      <c r="B64" s="57" t="s">
        <v>188</v>
      </c>
      <c r="C64" s="329">
        <v>10</v>
      </c>
      <c r="D64" s="329">
        <v>10</v>
      </c>
      <c r="E64" s="330">
        <f t="shared" si="5"/>
        <v>2.5</v>
      </c>
      <c r="F64" s="41" t="s">
        <v>189</v>
      </c>
    </row>
    <row r="65" spans="1:6" x14ac:dyDescent="0.25">
      <c r="A65" s="65">
        <f t="shared" si="6"/>
        <v>13</v>
      </c>
      <c r="B65" s="58" t="s">
        <v>78</v>
      </c>
      <c r="C65" s="329">
        <v>10</v>
      </c>
      <c r="D65" s="329">
        <v>10</v>
      </c>
      <c r="E65" s="330">
        <f t="shared" si="5"/>
        <v>2.5</v>
      </c>
      <c r="F65" s="41" t="s">
        <v>167</v>
      </c>
    </row>
    <row r="66" spans="1:6" x14ac:dyDescent="0.25">
      <c r="A66" s="65">
        <f t="shared" si="6"/>
        <v>14</v>
      </c>
      <c r="B66" s="58" t="s">
        <v>79</v>
      </c>
      <c r="C66" s="329">
        <v>25</v>
      </c>
      <c r="D66" s="329">
        <v>25</v>
      </c>
      <c r="E66" s="330">
        <f t="shared" si="5"/>
        <v>6.25</v>
      </c>
      <c r="F66" s="41" t="s">
        <v>168</v>
      </c>
    </row>
    <row r="67" spans="1:6" x14ac:dyDescent="0.25">
      <c r="A67" s="65">
        <f t="shared" si="6"/>
        <v>15</v>
      </c>
      <c r="B67" s="58" t="s">
        <v>80</v>
      </c>
      <c r="C67" s="329">
        <v>40</v>
      </c>
      <c r="D67" s="329">
        <v>40</v>
      </c>
      <c r="E67" s="330">
        <f t="shared" si="5"/>
        <v>10</v>
      </c>
      <c r="F67" s="41" t="s">
        <v>169</v>
      </c>
    </row>
    <row r="68" spans="1:6" ht="25.5" x14ac:dyDescent="0.25">
      <c r="A68" s="65">
        <f t="shared" si="6"/>
        <v>16</v>
      </c>
      <c r="B68" s="58" t="s">
        <v>81</v>
      </c>
      <c r="C68" s="329">
        <v>5</v>
      </c>
      <c r="D68" s="329">
        <v>5</v>
      </c>
      <c r="E68" s="330">
        <f t="shared" si="5"/>
        <v>1.25</v>
      </c>
      <c r="F68" s="41" t="s">
        <v>170</v>
      </c>
    </row>
    <row r="69" spans="1:6" ht="25.5" x14ac:dyDescent="0.25">
      <c r="A69" s="65">
        <f t="shared" si="6"/>
        <v>17</v>
      </c>
      <c r="B69" s="58" t="s">
        <v>82</v>
      </c>
      <c r="C69" s="329">
        <v>3</v>
      </c>
      <c r="D69" s="329">
        <v>3</v>
      </c>
      <c r="E69" s="330">
        <f t="shared" si="5"/>
        <v>0.75</v>
      </c>
      <c r="F69" s="41" t="s">
        <v>170</v>
      </c>
    </row>
    <row r="70" spans="1:6" x14ac:dyDescent="0.25">
      <c r="A70" s="65">
        <f t="shared" si="6"/>
        <v>18</v>
      </c>
      <c r="B70" s="58" t="s">
        <v>83</v>
      </c>
      <c r="C70" s="329">
        <v>25</v>
      </c>
      <c r="D70" s="329">
        <v>25</v>
      </c>
      <c r="E70" s="330">
        <f t="shared" si="5"/>
        <v>6.25</v>
      </c>
      <c r="F70" s="41" t="s">
        <v>197</v>
      </c>
    </row>
    <row r="71" spans="1:6" x14ac:dyDescent="0.25">
      <c r="A71" s="65">
        <f t="shared" si="6"/>
        <v>19</v>
      </c>
      <c r="B71" s="58" t="s">
        <v>84</v>
      </c>
      <c r="C71" s="329">
        <v>60</v>
      </c>
      <c r="D71" s="329">
        <v>60</v>
      </c>
      <c r="E71" s="330">
        <f t="shared" si="5"/>
        <v>15</v>
      </c>
      <c r="F71" s="41" t="s">
        <v>171</v>
      </c>
    </row>
    <row r="72" spans="1:6" x14ac:dyDescent="0.25">
      <c r="A72" s="65">
        <f t="shared" si="6"/>
        <v>20</v>
      </c>
      <c r="B72" s="58" t="s">
        <v>85</v>
      </c>
      <c r="C72" s="329">
        <v>40</v>
      </c>
      <c r="D72" s="329">
        <v>40</v>
      </c>
      <c r="E72" s="330">
        <f t="shared" si="5"/>
        <v>10</v>
      </c>
      <c r="F72" s="41" t="s">
        <v>171</v>
      </c>
    </row>
    <row r="73" spans="1:6" x14ac:dyDescent="0.25">
      <c r="A73" s="65">
        <f t="shared" si="6"/>
        <v>21</v>
      </c>
      <c r="B73" s="58" t="s">
        <v>86</v>
      </c>
      <c r="C73" s="329">
        <v>20</v>
      </c>
      <c r="D73" s="329">
        <v>20</v>
      </c>
      <c r="E73" s="330">
        <f t="shared" si="5"/>
        <v>5</v>
      </c>
      <c r="F73" s="41" t="s">
        <v>171</v>
      </c>
    </row>
    <row r="74" spans="1:6" x14ac:dyDescent="0.25">
      <c r="A74" s="65">
        <f t="shared" si="6"/>
        <v>22</v>
      </c>
      <c r="B74" s="58" t="s">
        <v>87</v>
      </c>
      <c r="C74" s="329">
        <v>15</v>
      </c>
      <c r="D74" s="329">
        <v>15</v>
      </c>
      <c r="E74" s="330">
        <f t="shared" si="5"/>
        <v>3.75</v>
      </c>
      <c r="F74" s="41" t="s">
        <v>172</v>
      </c>
    </row>
    <row r="75" spans="1:6" x14ac:dyDescent="0.25">
      <c r="A75" s="65">
        <f t="shared" si="6"/>
        <v>23</v>
      </c>
      <c r="B75" s="58" t="s">
        <v>91</v>
      </c>
      <c r="C75" s="329">
        <v>25</v>
      </c>
      <c r="D75" s="329">
        <v>25</v>
      </c>
      <c r="E75" s="330">
        <f t="shared" si="5"/>
        <v>6.25</v>
      </c>
      <c r="F75" s="41" t="s">
        <v>172</v>
      </c>
    </row>
    <row r="76" spans="1:6" x14ac:dyDescent="0.25">
      <c r="A76" s="65">
        <f t="shared" si="6"/>
        <v>24</v>
      </c>
      <c r="B76" s="58" t="s">
        <v>88</v>
      </c>
      <c r="C76" s="329">
        <v>10</v>
      </c>
      <c r="D76" s="329">
        <v>10</v>
      </c>
      <c r="E76" s="330">
        <f t="shared" si="5"/>
        <v>2.5</v>
      </c>
      <c r="F76" s="41" t="s">
        <v>172</v>
      </c>
    </row>
    <row r="77" spans="1:6" x14ac:dyDescent="0.25">
      <c r="A77" s="65">
        <f t="shared" si="6"/>
        <v>25</v>
      </c>
      <c r="B77" s="58" t="s">
        <v>89</v>
      </c>
      <c r="C77" s="329">
        <v>20</v>
      </c>
      <c r="D77" s="329">
        <v>20</v>
      </c>
      <c r="E77" s="330">
        <f t="shared" si="5"/>
        <v>5</v>
      </c>
      <c r="F77" s="41" t="s">
        <v>173</v>
      </c>
    </row>
    <row r="78" spans="1:6" ht="26.25" x14ac:dyDescent="0.25">
      <c r="A78" s="65">
        <f t="shared" si="6"/>
        <v>26</v>
      </c>
      <c r="B78" s="58" t="s">
        <v>90</v>
      </c>
      <c r="C78" s="329">
        <v>20</v>
      </c>
      <c r="D78" s="329">
        <v>20</v>
      </c>
      <c r="E78" s="330">
        <f t="shared" si="5"/>
        <v>5</v>
      </c>
      <c r="F78" s="42" t="s">
        <v>198</v>
      </c>
    </row>
    <row r="79" spans="1:6" ht="15.75" thickBot="1" x14ac:dyDescent="0.3">
      <c r="A79" s="338"/>
      <c r="B79" s="9"/>
      <c r="C79" s="5"/>
      <c r="D79" s="5"/>
      <c r="E79" s="5"/>
      <c r="F79" s="43"/>
    </row>
    <row r="80" spans="1:6" x14ac:dyDescent="0.25">
      <c r="A80" s="519" t="str">
        <f>B6</f>
        <v>Grupo 3 - Atividades de Extensão</v>
      </c>
      <c r="B80" s="520"/>
      <c r="C80" s="14" t="str">
        <f>C3</f>
        <v>Classes A,B e C</v>
      </c>
      <c r="D80" s="14" t="str">
        <f>D3</f>
        <v>Classe D</v>
      </c>
      <c r="E80" s="32" t="str">
        <f>E3</f>
        <v>Classe E</v>
      </c>
      <c r="F80" s="225" t="s">
        <v>287</v>
      </c>
    </row>
    <row r="81" spans="1:6" ht="15.75" thickBot="1" x14ac:dyDescent="0.3">
      <c r="A81" s="521"/>
      <c r="B81" s="522"/>
      <c r="C81" s="15"/>
      <c r="D81" s="15"/>
      <c r="E81" s="33"/>
      <c r="F81" s="226" t="s">
        <v>288</v>
      </c>
    </row>
    <row r="82" spans="1:6" ht="25.5" x14ac:dyDescent="0.25">
      <c r="A82" s="342">
        <v>1</v>
      </c>
      <c r="B82" s="343" t="s">
        <v>96</v>
      </c>
      <c r="C82" s="22">
        <v>5</v>
      </c>
      <c r="D82" s="22">
        <v>5</v>
      </c>
      <c r="E82" s="50">
        <f>D82/4</f>
        <v>1.25</v>
      </c>
      <c r="F82" s="44" t="s">
        <v>174</v>
      </c>
    </row>
    <row r="83" spans="1:6" ht="25.5" x14ac:dyDescent="0.25">
      <c r="A83" s="66">
        <f>A82+1</f>
        <v>2</v>
      </c>
      <c r="B83" s="59" t="s">
        <v>97</v>
      </c>
      <c r="C83" s="22">
        <v>3</v>
      </c>
      <c r="D83" s="22">
        <v>3</v>
      </c>
      <c r="E83" s="50">
        <f t="shared" ref="E83:E104" si="7">D83/4</f>
        <v>0.75</v>
      </c>
      <c r="F83" s="44" t="s">
        <v>174</v>
      </c>
    </row>
    <row r="84" spans="1:6" ht="25.5" x14ac:dyDescent="0.25">
      <c r="A84" s="66">
        <f t="shared" ref="A84:A104" si="8">A83+1</f>
        <v>3</v>
      </c>
      <c r="B84" s="59" t="s">
        <v>98</v>
      </c>
      <c r="C84" s="22">
        <v>5</v>
      </c>
      <c r="D84" s="22">
        <v>5</v>
      </c>
      <c r="E84" s="50">
        <f t="shared" si="7"/>
        <v>1.25</v>
      </c>
      <c r="F84" s="44" t="s">
        <v>175</v>
      </c>
    </row>
    <row r="85" spans="1:6" ht="38.25" x14ac:dyDescent="0.25">
      <c r="A85" s="66">
        <f t="shared" si="8"/>
        <v>4</v>
      </c>
      <c r="B85" s="59" t="s">
        <v>196</v>
      </c>
      <c r="C85" s="23">
        <f>42/120/4</f>
        <v>8.7499999999999994E-2</v>
      </c>
      <c r="D85" s="23">
        <f>42/120/4</f>
        <v>8.7499999999999994E-2</v>
      </c>
      <c r="E85" s="52">
        <f t="shared" si="7"/>
        <v>2.1874999999999999E-2</v>
      </c>
      <c r="F85" s="44" t="s">
        <v>154</v>
      </c>
    </row>
    <row r="86" spans="1:6" ht="38.25" x14ac:dyDescent="0.25">
      <c r="A86" s="66">
        <f t="shared" si="8"/>
        <v>5</v>
      </c>
      <c r="B86" s="59" t="s">
        <v>99</v>
      </c>
      <c r="C86" s="24">
        <v>1.5</v>
      </c>
      <c r="D86" s="24">
        <v>1.5</v>
      </c>
      <c r="E86" s="50">
        <f t="shared" si="7"/>
        <v>0.375</v>
      </c>
      <c r="F86" s="44" t="s">
        <v>156</v>
      </c>
    </row>
    <row r="87" spans="1:6" ht="25.5" x14ac:dyDescent="0.25">
      <c r="A87" s="66">
        <f t="shared" si="8"/>
        <v>6</v>
      </c>
      <c r="B87" s="59" t="s">
        <v>100</v>
      </c>
      <c r="C87" s="25">
        <f>C86</f>
        <v>1.5</v>
      </c>
      <c r="D87" s="25">
        <f>D86</f>
        <v>1.5</v>
      </c>
      <c r="E87" s="50">
        <f t="shared" si="7"/>
        <v>0.375</v>
      </c>
      <c r="F87" s="44" t="s">
        <v>176</v>
      </c>
    </row>
    <row r="88" spans="1:6" ht="38.25" x14ac:dyDescent="0.25">
      <c r="A88" s="66">
        <f t="shared" si="8"/>
        <v>7</v>
      </c>
      <c r="B88" s="59" t="s">
        <v>101</v>
      </c>
      <c r="C88" s="22">
        <v>3</v>
      </c>
      <c r="D88" s="22">
        <v>3</v>
      </c>
      <c r="E88" s="50">
        <f t="shared" si="7"/>
        <v>0.75</v>
      </c>
      <c r="F88" s="44" t="s">
        <v>177</v>
      </c>
    </row>
    <row r="89" spans="1:6" x14ac:dyDescent="0.25">
      <c r="A89" s="66">
        <f t="shared" si="8"/>
        <v>8</v>
      </c>
      <c r="B89" s="59" t="s">
        <v>102</v>
      </c>
      <c r="C89" s="22">
        <v>30</v>
      </c>
      <c r="D89" s="22">
        <v>30</v>
      </c>
      <c r="E89" s="50">
        <f t="shared" si="7"/>
        <v>7.5</v>
      </c>
      <c r="F89" s="44" t="s">
        <v>178</v>
      </c>
    </row>
    <row r="90" spans="1:6" x14ac:dyDescent="0.25">
      <c r="A90" s="66">
        <f t="shared" si="8"/>
        <v>9</v>
      </c>
      <c r="B90" s="59" t="s">
        <v>103</v>
      </c>
      <c r="C90" s="22">
        <v>10</v>
      </c>
      <c r="D90" s="22">
        <v>10</v>
      </c>
      <c r="E90" s="50">
        <f t="shared" si="7"/>
        <v>2.5</v>
      </c>
      <c r="F90" s="44" t="s">
        <v>177</v>
      </c>
    </row>
    <row r="91" spans="1:6" ht="25.5" x14ac:dyDescent="0.25">
      <c r="A91" s="66">
        <f t="shared" si="8"/>
        <v>10</v>
      </c>
      <c r="B91" s="59" t="s">
        <v>190</v>
      </c>
      <c r="C91" s="22">
        <v>5</v>
      </c>
      <c r="D91" s="22">
        <v>5</v>
      </c>
      <c r="E91" s="50">
        <f t="shared" si="7"/>
        <v>1.25</v>
      </c>
      <c r="F91" s="44" t="s">
        <v>178</v>
      </c>
    </row>
    <row r="92" spans="1:6" ht="25.5" x14ac:dyDescent="0.25">
      <c r="A92" s="66">
        <f t="shared" si="8"/>
        <v>11</v>
      </c>
      <c r="B92" s="59" t="s">
        <v>104</v>
      </c>
      <c r="C92" s="22">
        <v>20</v>
      </c>
      <c r="D92" s="22">
        <v>20</v>
      </c>
      <c r="E92" s="50">
        <f t="shared" si="7"/>
        <v>5</v>
      </c>
      <c r="F92" s="44" t="s">
        <v>178</v>
      </c>
    </row>
    <row r="93" spans="1:6" x14ac:dyDescent="0.25">
      <c r="A93" s="66">
        <f t="shared" si="8"/>
        <v>12</v>
      </c>
      <c r="B93" s="59" t="s">
        <v>116</v>
      </c>
      <c r="C93" s="22">
        <v>5</v>
      </c>
      <c r="D93" s="22">
        <v>5</v>
      </c>
      <c r="E93" s="50">
        <f t="shared" si="7"/>
        <v>1.25</v>
      </c>
      <c r="F93" s="44" t="s">
        <v>177</v>
      </c>
    </row>
    <row r="94" spans="1:6" ht="25.5" x14ac:dyDescent="0.25">
      <c r="A94" s="66">
        <f t="shared" si="8"/>
        <v>13</v>
      </c>
      <c r="B94" s="59" t="s">
        <v>105</v>
      </c>
      <c r="C94" s="22">
        <v>3</v>
      </c>
      <c r="D94" s="22">
        <v>3</v>
      </c>
      <c r="E94" s="50">
        <f t="shared" si="7"/>
        <v>0.75</v>
      </c>
      <c r="F94" s="44" t="s">
        <v>179</v>
      </c>
    </row>
    <row r="95" spans="1:6" ht="25.5" x14ac:dyDescent="0.25">
      <c r="A95" s="66">
        <f t="shared" si="8"/>
        <v>14</v>
      </c>
      <c r="B95" s="59" t="s">
        <v>106</v>
      </c>
      <c r="C95" s="22">
        <v>5</v>
      </c>
      <c r="D95" s="22">
        <v>5</v>
      </c>
      <c r="E95" s="50">
        <f t="shared" si="7"/>
        <v>1.25</v>
      </c>
      <c r="F95" s="44" t="s">
        <v>180</v>
      </c>
    </row>
    <row r="96" spans="1:6" x14ac:dyDescent="0.25">
      <c r="A96" s="66">
        <f t="shared" si="8"/>
        <v>15</v>
      </c>
      <c r="B96" s="59" t="s">
        <v>107</v>
      </c>
      <c r="C96" s="22">
        <v>5</v>
      </c>
      <c r="D96" s="22">
        <v>5</v>
      </c>
      <c r="E96" s="50">
        <f t="shared" si="7"/>
        <v>1.25</v>
      </c>
      <c r="F96" s="44" t="s">
        <v>178</v>
      </c>
    </row>
    <row r="97" spans="1:6" ht="25.5" x14ac:dyDescent="0.25">
      <c r="A97" s="66">
        <f t="shared" si="8"/>
        <v>16</v>
      </c>
      <c r="B97" s="59" t="s">
        <v>108</v>
      </c>
      <c r="C97" s="22">
        <v>10</v>
      </c>
      <c r="D97" s="22">
        <v>10</v>
      </c>
      <c r="E97" s="50">
        <f t="shared" si="7"/>
        <v>2.5</v>
      </c>
      <c r="F97" s="44" t="s">
        <v>177</v>
      </c>
    </row>
    <row r="98" spans="1:6" x14ac:dyDescent="0.25">
      <c r="A98" s="66">
        <f t="shared" si="8"/>
        <v>17</v>
      </c>
      <c r="B98" s="59" t="s">
        <v>109</v>
      </c>
      <c r="C98" s="22">
        <v>10</v>
      </c>
      <c r="D98" s="22">
        <v>10</v>
      </c>
      <c r="E98" s="50">
        <f t="shared" si="7"/>
        <v>2.5</v>
      </c>
      <c r="F98" s="44" t="s">
        <v>177</v>
      </c>
    </row>
    <row r="99" spans="1:6" ht="25.5" x14ac:dyDescent="0.25">
      <c r="A99" s="66">
        <f t="shared" si="8"/>
        <v>18</v>
      </c>
      <c r="B99" s="59" t="s">
        <v>110</v>
      </c>
      <c r="C99" s="22">
        <v>5</v>
      </c>
      <c r="D99" s="22">
        <v>5</v>
      </c>
      <c r="E99" s="50">
        <f t="shared" si="7"/>
        <v>1.25</v>
      </c>
      <c r="F99" s="44" t="s">
        <v>177</v>
      </c>
    </row>
    <row r="100" spans="1:6" ht="38.25" x14ac:dyDescent="0.25">
      <c r="A100" s="66">
        <f t="shared" si="8"/>
        <v>19</v>
      </c>
      <c r="B100" s="59" t="s">
        <v>111</v>
      </c>
      <c r="C100" s="22">
        <v>5</v>
      </c>
      <c r="D100" s="22">
        <v>5</v>
      </c>
      <c r="E100" s="50">
        <f t="shared" si="7"/>
        <v>1.25</v>
      </c>
      <c r="F100" s="44" t="s">
        <v>181</v>
      </c>
    </row>
    <row r="101" spans="1:6" x14ac:dyDescent="0.25">
      <c r="A101" s="66">
        <f t="shared" si="8"/>
        <v>20</v>
      </c>
      <c r="B101" s="59" t="s">
        <v>112</v>
      </c>
      <c r="C101" s="22">
        <v>10</v>
      </c>
      <c r="D101" s="22">
        <v>10</v>
      </c>
      <c r="E101" s="50">
        <f t="shared" si="7"/>
        <v>2.5</v>
      </c>
      <c r="F101" s="44" t="s">
        <v>182</v>
      </c>
    </row>
    <row r="102" spans="1:6" x14ac:dyDescent="0.25">
      <c r="A102" s="66">
        <f t="shared" si="8"/>
        <v>21</v>
      </c>
      <c r="B102" s="59" t="s">
        <v>113</v>
      </c>
      <c r="C102" s="22">
        <v>5</v>
      </c>
      <c r="D102" s="22">
        <v>5</v>
      </c>
      <c r="E102" s="50">
        <f t="shared" si="7"/>
        <v>1.25</v>
      </c>
      <c r="F102" s="44" t="s">
        <v>182</v>
      </c>
    </row>
    <row r="103" spans="1:6" x14ac:dyDescent="0.25">
      <c r="A103" s="66">
        <f t="shared" si="8"/>
        <v>22</v>
      </c>
      <c r="B103" s="59" t="s">
        <v>114</v>
      </c>
      <c r="C103" s="22">
        <v>1</v>
      </c>
      <c r="D103" s="22">
        <v>1</v>
      </c>
      <c r="E103" s="50">
        <f t="shared" si="7"/>
        <v>0.25</v>
      </c>
      <c r="F103" s="44" t="s">
        <v>177</v>
      </c>
    </row>
    <row r="104" spans="1:6" ht="25.5" x14ac:dyDescent="0.25">
      <c r="A104" s="66">
        <f t="shared" si="8"/>
        <v>23</v>
      </c>
      <c r="B104" s="59" t="s">
        <v>115</v>
      </c>
      <c r="C104" s="22">
        <v>20</v>
      </c>
      <c r="D104" s="22">
        <v>20</v>
      </c>
      <c r="E104" s="50">
        <f t="shared" si="7"/>
        <v>5</v>
      </c>
      <c r="F104" s="45" t="s">
        <v>182</v>
      </c>
    </row>
    <row r="105" spans="1:6" ht="15.75" thickBot="1" x14ac:dyDescent="0.3">
      <c r="A105" s="338"/>
      <c r="B105" s="21"/>
      <c r="C105" s="10"/>
      <c r="D105" s="10"/>
      <c r="E105" s="10"/>
      <c r="F105" s="40"/>
    </row>
    <row r="106" spans="1:6" x14ac:dyDescent="0.25">
      <c r="A106" s="523" t="str">
        <f>B7</f>
        <v>Grupo 4 - Atividades de Gestão e Representação</v>
      </c>
      <c r="B106" s="524"/>
      <c r="C106" s="17" t="str">
        <f>C3</f>
        <v>Classes A,B e C</v>
      </c>
      <c r="D106" s="17" t="str">
        <f>D3</f>
        <v>Classe D</v>
      </c>
      <c r="E106" s="34" t="str">
        <f>E3</f>
        <v>Classe E</v>
      </c>
      <c r="F106" s="231" t="s">
        <v>287</v>
      </c>
    </row>
    <row r="107" spans="1:6" ht="15.75" thickBot="1" x14ac:dyDescent="0.3">
      <c r="A107" s="525"/>
      <c r="B107" s="526"/>
      <c r="C107" s="18"/>
      <c r="D107" s="18"/>
      <c r="E107" s="35"/>
      <c r="F107" s="232" t="s">
        <v>288</v>
      </c>
    </row>
    <row r="108" spans="1:6" x14ac:dyDescent="0.25">
      <c r="A108" s="344">
        <v>1</v>
      </c>
      <c r="B108" s="345" t="s">
        <v>117</v>
      </c>
      <c r="C108" s="26">
        <v>20</v>
      </c>
      <c r="D108" s="26">
        <v>20</v>
      </c>
      <c r="E108" s="55">
        <f>D108</f>
        <v>20</v>
      </c>
      <c r="F108" s="46" t="s">
        <v>183</v>
      </c>
    </row>
    <row r="109" spans="1:6" x14ac:dyDescent="0.25">
      <c r="A109" s="67">
        <f>A108+1</f>
        <v>2</v>
      </c>
      <c r="B109" s="60" t="s">
        <v>118</v>
      </c>
      <c r="C109" s="26">
        <v>20</v>
      </c>
      <c r="D109" s="26">
        <v>20</v>
      </c>
      <c r="E109" s="55">
        <f t="shared" ref="E109:E128" si="9">D109</f>
        <v>20</v>
      </c>
      <c r="F109" s="46" t="s">
        <v>183</v>
      </c>
    </row>
    <row r="110" spans="1:6" x14ac:dyDescent="0.25">
      <c r="A110" s="67">
        <f t="shared" ref="A110:A128" si="10">A109+1</f>
        <v>3</v>
      </c>
      <c r="B110" s="60" t="s">
        <v>119</v>
      </c>
      <c r="C110" s="26">
        <v>15</v>
      </c>
      <c r="D110" s="26">
        <v>15</v>
      </c>
      <c r="E110" s="55">
        <f t="shared" si="9"/>
        <v>15</v>
      </c>
      <c r="F110" s="46" t="s">
        <v>183</v>
      </c>
    </row>
    <row r="111" spans="1:6" x14ac:dyDescent="0.25">
      <c r="A111" s="67">
        <f t="shared" si="10"/>
        <v>4</v>
      </c>
      <c r="B111" s="60" t="s">
        <v>120</v>
      </c>
      <c r="C111" s="26">
        <v>10</v>
      </c>
      <c r="D111" s="26">
        <v>10</v>
      </c>
      <c r="E111" s="55">
        <f t="shared" si="9"/>
        <v>10</v>
      </c>
      <c r="F111" s="46" t="s">
        <v>183</v>
      </c>
    </row>
    <row r="112" spans="1:6" x14ac:dyDescent="0.25">
      <c r="A112" s="67">
        <f t="shared" si="10"/>
        <v>5</v>
      </c>
      <c r="B112" s="60" t="s">
        <v>121</v>
      </c>
      <c r="C112" s="26">
        <v>10</v>
      </c>
      <c r="D112" s="26">
        <v>10</v>
      </c>
      <c r="E112" s="55">
        <f t="shared" si="9"/>
        <v>10</v>
      </c>
      <c r="F112" s="46" t="s">
        <v>183</v>
      </c>
    </row>
    <row r="113" spans="1:6" x14ac:dyDescent="0.25">
      <c r="A113" s="67">
        <f t="shared" si="10"/>
        <v>6</v>
      </c>
      <c r="B113" s="60" t="s">
        <v>122</v>
      </c>
      <c r="C113" s="26">
        <v>5</v>
      </c>
      <c r="D113" s="26">
        <v>5</v>
      </c>
      <c r="E113" s="55">
        <f t="shared" si="9"/>
        <v>5</v>
      </c>
      <c r="F113" s="46" t="s">
        <v>183</v>
      </c>
    </row>
    <row r="114" spans="1:6" x14ac:dyDescent="0.25">
      <c r="A114" s="67">
        <f t="shared" si="10"/>
        <v>7</v>
      </c>
      <c r="B114" s="60" t="s">
        <v>123</v>
      </c>
      <c r="C114" s="26">
        <v>5</v>
      </c>
      <c r="D114" s="26">
        <v>5</v>
      </c>
      <c r="E114" s="55">
        <f t="shared" si="9"/>
        <v>5</v>
      </c>
      <c r="F114" s="46" t="s">
        <v>183</v>
      </c>
    </row>
    <row r="115" spans="1:6" ht="38.25" x14ac:dyDescent="0.25">
      <c r="A115" s="67">
        <f t="shared" si="10"/>
        <v>8</v>
      </c>
      <c r="B115" s="61" t="s">
        <v>124</v>
      </c>
      <c r="C115" s="26">
        <v>5</v>
      </c>
      <c r="D115" s="26">
        <v>5</v>
      </c>
      <c r="E115" s="55">
        <f t="shared" si="9"/>
        <v>5</v>
      </c>
      <c r="F115" s="46" t="s">
        <v>183</v>
      </c>
    </row>
    <row r="116" spans="1:6" x14ac:dyDescent="0.25">
      <c r="A116" s="67">
        <f t="shared" si="10"/>
        <v>9</v>
      </c>
      <c r="B116" s="61" t="s">
        <v>125</v>
      </c>
      <c r="C116" s="26">
        <v>3</v>
      </c>
      <c r="D116" s="26">
        <v>3</v>
      </c>
      <c r="E116" s="55">
        <f t="shared" si="9"/>
        <v>3</v>
      </c>
      <c r="F116" s="46" t="s">
        <v>183</v>
      </c>
    </row>
    <row r="117" spans="1:6" x14ac:dyDescent="0.25">
      <c r="A117" s="67">
        <f t="shared" si="10"/>
        <v>10</v>
      </c>
      <c r="B117" s="61" t="s">
        <v>126</v>
      </c>
      <c r="C117" s="26">
        <v>3</v>
      </c>
      <c r="D117" s="26">
        <v>3</v>
      </c>
      <c r="E117" s="55">
        <f t="shared" si="9"/>
        <v>3</v>
      </c>
      <c r="F117" s="46" t="s">
        <v>183</v>
      </c>
    </row>
    <row r="118" spans="1:6" ht="25.5" x14ac:dyDescent="0.25">
      <c r="A118" s="67">
        <f t="shared" si="10"/>
        <v>11</v>
      </c>
      <c r="B118" s="61" t="s">
        <v>127</v>
      </c>
      <c r="C118" s="26">
        <v>5</v>
      </c>
      <c r="D118" s="26">
        <v>5</v>
      </c>
      <c r="E118" s="55">
        <f t="shared" si="9"/>
        <v>5</v>
      </c>
      <c r="F118" s="46" t="s">
        <v>183</v>
      </c>
    </row>
    <row r="119" spans="1:6" x14ac:dyDescent="0.25">
      <c r="A119" s="67">
        <f t="shared" si="10"/>
        <v>12</v>
      </c>
      <c r="B119" s="61" t="s">
        <v>128</v>
      </c>
      <c r="C119" s="26">
        <v>5</v>
      </c>
      <c r="D119" s="26">
        <v>5</v>
      </c>
      <c r="E119" s="55">
        <f t="shared" si="9"/>
        <v>5</v>
      </c>
      <c r="F119" s="46" t="s">
        <v>183</v>
      </c>
    </row>
    <row r="120" spans="1:6" x14ac:dyDescent="0.25">
      <c r="A120" s="67">
        <f t="shared" si="10"/>
        <v>13</v>
      </c>
      <c r="B120" s="61" t="s">
        <v>129</v>
      </c>
      <c r="C120" s="26">
        <v>5</v>
      </c>
      <c r="D120" s="26">
        <v>5</v>
      </c>
      <c r="E120" s="55">
        <f t="shared" si="9"/>
        <v>5</v>
      </c>
      <c r="F120" s="46" t="s">
        <v>183</v>
      </c>
    </row>
    <row r="121" spans="1:6" x14ac:dyDescent="0.25">
      <c r="A121" s="67">
        <f t="shared" si="10"/>
        <v>14</v>
      </c>
      <c r="B121" s="61" t="s">
        <v>130</v>
      </c>
      <c r="C121" s="26">
        <v>1</v>
      </c>
      <c r="D121" s="26">
        <v>1</v>
      </c>
      <c r="E121" s="55">
        <f t="shared" si="9"/>
        <v>1</v>
      </c>
      <c r="F121" s="46" t="s">
        <v>184</v>
      </c>
    </row>
    <row r="122" spans="1:6" ht="25.5" x14ac:dyDescent="0.25">
      <c r="A122" s="67">
        <f t="shared" si="10"/>
        <v>15</v>
      </c>
      <c r="B122" s="61" t="s">
        <v>131</v>
      </c>
      <c r="C122" s="26">
        <v>5</v>
      </c>
      <c r="D122" s="26">
        <v>5</v>
      </c>
      <c r="E122" s="55">
        <f t="shared" si="9"/>
        <v>5</v>
      </c>
      <c r="F122" s="46" t="s">
        <v>183</v>
      </c>
    </row>
    <row r="123" spans="1:6" ht="25.5" x14ac:dyDescent="0.25">
      <c r="A123" s="67">
        <f t="shared" si="10"/>
        <v>16</v>
      </c>
      <c r="B123" s="61" t="s">
        <v>132</v>
      </c>
      <c r="C123" s="26">
        <v>5</v>
      </c>
      <c r="D123" s="26">
        <v>5</v>
      </c>
      <c r="E123" s="55">
        <f t="shared" si="9"/>
        <v>5</v>
      </c>
      <c r="F123" s="46" t="s">
        <v>183</v>
      </c>
    </row>
    <row r="124" spans="1:6" ht="25.5" x14ac:dyDescent="0.25">
      <c r="A124" s="67">
        <f t="shared" si="10"/>
        <v>17</v>
      </c>
      <c r="B124" s="61" t="s">
        <v>133</v>
      </c>
      <c r="C124" s="26">
        <v>5</v>
      </c>
      <c r="D124" s="26">
        <v>5</v>
      </c>
      <c r="E124" s="55">
        <f t="shared" si="9"/>
        <v>5</v>
      </c>
      <c r="F124" s="46" t="s">
        <v>183</v>
      </c>
    </row>
    <row r="125" spans="1:6" ht="25.5" x14ac:dyDescent="0.25">
      <c r="A125" s="67">
        <f t="shared" si="10"/>
        <v>18</v>
      </c>
      <c r="B125" s="60" t="s">
        <v>134</v>
      </c>
      <c r="C125" s="26">
        <v>10</v>
      </c>
      <c r="D125" s="26">
        <v>10</v>
      </c>
      <c r="E125" s="55">
        <f t="shared" si="9"/>
        <v>10</v>
      </c>
      <c r="F125" s="46" t="s">
        <v>183</v>
      </c>
    </row>
    <row r="126" spans="1:6" ht="38.25" x14ac:dyDescent="0.25">
      <c r="A126" s="67">
        <f t="shared" si="10"/>
        <v>19</v>
      </c>
      <c r="B126" s="60" t="s">
        <v>135</v>
      </c>
      <c r="C126" s="26">
        <v>5</v>
      </c>
      <c r="D126" s="26">
        <v>5</v>
      </c>
      <c r="E126" s="55">
        <f t="shared" si="9"/>
        <v>5</v>
      </c>
      <c r="F126" s="46" t="s">
        <v>199</v>
      </c>
    </row>
    <row r="127" spans="1:6" ht="25.5" x14ac:dyDescent="0.25">
      <c r="A127" s="67">
        <f t="shared" si="10"/>
        <v>20</v>
      </c>
      <c r="B127" s="60" t="s">
        <v>136</v>
      </c>
      <c r="C127" s="26">
        <v>5</v>
      </c>
      <c r="D127" s="26">
        <v>5</v>
      </c>
      <c r="E127" s="55">
        <f t="shared" si="9"/>
        <v>5</v>
      </c>
      <c r="F127" s="46" t="s">
        <v>177</v>
      </c>
    </row>
    <row r="128" spans="1:6" ht="25.5" x14ac:dyDescent="0.25">
      <c r="A128" s="67">
        <f t="shared" si="10"/>
        <v>21</v>
      </c>
      <c r="B128" s="60" t="s">
        <v>137</v>
      </c>
      <c r="C128" s="26">
        <v>5</v>
      </c>
      <c r="D128" s="26">
        <v>5</v>
      </c>
      <c r="E128" s="55">
        <f t="shared" si="9"/>
        <v>5</v>
      </c>
      <c r="F128" s="46" t="s">
        <v>174</v>
      </c>
    </row>
    <row r="129" spans="1:6" ht="15.75" thickBot="1" x14ac:dyDescent="0.3">
      <c r="A129" s="67"/>
      <c r="B129" s="62"/>
      <c r="C129" s="6"/>
      <c r="D129" s="6"/>
      <c r="E129" s="36"/>
      <c r="F129" s="47"/>
    </row>
    <row r="130" spans="1:6" ht="15.75" thickBot="1" x14ac:dyDescent="0.3">
      <c r="A130" s="338"/>
      <c r="B130" s="16"/>
      <c r="C130" s="10"/>
      <c r="D130" s="10"/>
      <c r="E130" s="10"/>
    </row>
    <row r="131" spans="1:6" ht="15.75" customHeight="1" x14ac:dyDescent="0.25">
      <c r="A131" s="503" t="str">
        <f>B8</f>
        <v>Grupo 5 - Qualificação Acadêmico-Profissional e Outras Atividades</v>
      </c>
      <c r="B131" s="504"/>
      <c r="C131" s="19" t="str">
        <f>C3</f>
        <v>Classes A,B e C</v>
      </c>
      <c r="D131" s="19" t="str">
        <f>D3</f>
        <v>Classe D</v>
      </c>
      <c r="E131" s="37" t="str">
        <f>E3</f>
        <v>Classe E</v>
      </c>
      <c r="F131" s="233" t="s">
        <v>287</v>
      </c>
    </row>
    <row r="132" spans="1:6" ht="15.75" thickBot="1" x14ac:dyDescent="0.3">
      <c r="A132" s="505"/>
      <c r="B132" s="506"/>
      <c r="C132" s="20"/>
      <c r="D132" s="20"/>
      <c r="E132" s="38"/>
      <c r="F132" s="234" t="s">
        <v>288</v>
      </c>
    </row>
    <row r="133" spans="1:6" x14ac:dyDescent="0.25">
      <c r="A133" s="346">
        <v>1</v>
      </c>
      <c r="B133" s="347" t="s">
        <v>138</v>
      </c>
      <c r="C133" s="27">
        <v>5</v>
      </c>
      <c r="D133" s="27">
        <v>5</v>
      </c>
      <c r="E133" s="51">
        <f>D133/4</f>
        <v>1.25</v>
      </c>
      <c r="F133" s="48" t="s">
        <v>183</v>
      </c>
    </row>
    <row r="134" spans="1:6" ht="38.25" x14ac:dyDescent="0.25">
      <c r="A134" s="68">
        <f>A133+1</f>
        <v>2</v>
      </c>
      <c r="B134" s="63" t="s">
        <v>139</v>
      </c>
      <c r="C134" s="27">
        <v>5</v>
      </c>
      <c r="D134" s="27">
        <v>5</v>
      </c>
      <c r="E134" s="51">
        <f t="shared" ref="E134:E150" si="11">D134/4</f>
        <v>1.25</v>
      </c>
      <c r="F134" s="49" t="s">
        <v>183</v>
      </c>
    </row>
    <row r="135" spans="1:6" ht="25.5" x14ac:dyDescent="0.25">
      <c r="A135" s="68">
        <f t="shared" ref="A135:A150" si="12">A134+1</f>
        <v>3</v>
      </c>
      <c r="B135" s="63" t="s">
        <v>191</v>
      </c>
      <c r="C135" s="27">
        <v>1</v>
      </c>
      <c r="D135" s="27">
        <v>1</v>
      </c>
      <c r="E135" s="51">
        <f t="shared" si="11"/>
        <v>0.25</v>
      </c>
      <c r="F135" s="48" t="s">
        <v>177</v>
      </c>
    </row>
    <row r="136" spans="1:6" ht="25.5" x14ac:dyDescent="0.25">
      <c r="A136" s="68">
        <f t="shared" si="12"/>
        <v>4</v>
      </c>
      <c r="B136" s="63" t="s">
        <v>141</v>
      </c>
      <c r="C136" s="28">
        <v>5</v>
      </c>
      <c r="D136" s="28">
        <v>5</v>
      </c>
      <c r="E136" s="51">
        <f t="shared" si="11"/>
        <v>1.25</v>
      </c>
      <c r="F136" s="48" t="s">
        <v>185</v>
      </c>
    </row>
    <row r="137" spans="1:6" ht="25.5" x14ac:dyDescent="0.25">
      <c r="A137" s="68">
        <f t="shared" si="12"/>
        <v>5</v>
      </c>
      <c r="B137" s="63" t="s">
        <v>142</v>
      </c>
      <c r="C137" s="29">
        <v>2</v>
      </c>
      <c r="D137" s="29">
        <v>2</v>
      </c>
      <c r="E137" s="51">
        <f t="shared" si="11"/>
        <v>0.5</v>
      </c>
      <c r="F137" s="48" t="s">
        <v>182</v>
      </c>
    </row>
    <row r="138" spans="1:6" ht="25.5" x14ac:dyDescent="0.25">
      <c r="A138" s="68">
        <f t="shared" si="12"/>
        <v>6</v>
      </c>
      <c r="B138" s="63" t="s">
        <v>143</v>
      </c>
      <c r="C138" s="27">
        <v>1</v>
      </c>
      <c r="D138" s="27">
        <v>1</v>
      </c>
      <c r="E138" s="51">
        <f t="shared" si="11"/>
        <v>0.25</v>
      </c>
      <c r="F138" s="49" t="s">
        <v>183</v>
      </c>
    </row>
    <row r="139" spans="1:6" x14ac:dyDescent="0.25">
      <c r="A139" s="68">
        <f t="shared" si="12"/>
        <v>7</v>
      </c>
      <c r="B139" s="64" t="s">
        <v>144</v>
      </c>
      <c r="C139" s="27">
        <v>2</v>
      </c>
      <c r="D139" s="27">
        <v>2</v>
      </c>
      <c r="E139" s="51">
        <f t="shared" si="11"/>
        <v>0.5</v>
      </c>
      <c r="F139" s="48" t="s">
        <v>158</v>
      </c>
    </row>
    <row r="140" spans="1:6" x14ac:dyDescent="0.25">
      <c r="A140" s="68">
        <f t="shared" si="12"/>
        <v>8</v>
      </c>
      <c r="B140" s="64" t="s">
        <v>145</v>
      </c>
      <c r="C140" s="27">
        <v>1</v>
      </c>
      <c r="D140" s="27">
        <v>1</v>
      </c>
      <c r="E140" s="51">
        <f t="shared" si="11"/>
        <v>0.25</v>
      </c>
      <c r="F140" s="48" t="s">
        <v>158</v>
      </c>
    </row>
    <row r="141" spans="1:6" ht="25.5" x14ac:dyDescent="0.25">
      <c r="A141" s="68">
        <f t="shared" si="12"/>
        <v>9</v>
      </c>
      <c r="B141" s="63" t="s">
        <v>146</v>
      </c>
      <c r="C141" s="27">
        <v>1</v>
      </c>
      <c r="D141" s="27">
        <v>1</v>
      </c>
      <c r="E141" s="51">
        <f t="shared" si="11"/>
        <v>0.25</v>
      </c>
      <c r="F141" s="48" t="s">
        <v>158</v>
      </c>
    </row>
    <row r="142" spans="1:6" x14ac:dyDescent="0.25">
      <c r="A142" s="68">
        <f t="shared" si="12"/>
        <v>10</v>
      </c>
      <c r="B142" s="63" t="s">
        <v>147</v>
      </c>
      <c r="C142" s="27">
        <v>1</v>
      </c>
      <c r="D142" s="27">
        <v>1</v>
      </c>
      <c r="E142" s="51">
        <f t="shared" si="11"/>
        <v>0.25</v>
      </c>
      <c r="F142" s="48" t="s">
        <v>186</v>
      </c>
    </row>
    <row r="143" spans="1:6" x14ac:dyDescent="0.25">
      <c r="A143" s="68">
        <f t="shared" si="12"/>
        <v>11</v>
      </c>
      <c r="B143" s="63" t="s">
        <v>148</v>
      </c>
      <c r="C143" s="27">
        <v>5</v>
      </c>
      <c r="D143" s="27">
        <v>5</v>
      </c>
      <c r="E143" s="51">
        <f t="shared" si="11"/>
        <v>1.25</v>
      </c>
      <c r="F143" s="48" t="s">
        <v>186</v>
      </c>
    </row>
    <row r="144" spans="1:6" ht="25.5" x14ac:dyDescent="0.25">
      <c r="A144" s="68">
        <f t="shared" si="12"/>
        <v>12</v>
      </c>
      <c r="B144" s="64" t="s">
        <v>149</v>
      </c>
      <c r="C144" s="27">
        <v>1</v>
      </c>
      <c r="D144" s="27">
        <v>1</v>
      </c>
      <c r="E144" s="51">
        <f t="shared" si="11"/>
        <v>0.25</v>
      </c>
      <c r="F144" s="49" t="s">
        <v>183</v>
      </c>
    </row>
    <row r="145" spans="1:12" x14ac:dyDescent="0.25">
      <c r="A145" s="354">
        <f t="shared" si="12"/>
        <v>13</v>
      </c>
      <c r="B145" s="355" t="s">
        <v>192</v>
      </c>
      <c r="C145" s="356">
        <v>5</v>
      </c>
      <c r="D145" s="356">
        <v>5</v>
      </c>
      <c r="E145" s="357">
        <v>0.125</v>
      </c>
      <c r="F145" s="353" t="s">
        <v>178</v>
      </c>
    </row>
    <row r="146" spans="1:12" ht="25.5" x14ac:dyDescent="0.25">
      <c r="A146" s="68">
        <f t="shared" si="12"/>
        <v>14</v>
      </c>
      <c r="B146" s="64" t="s">
        <v>150</v>
      </c>
      <c r="C146" s="27">
        <v>1</v>
      </c>
      <c r="D146" s="27">
        <v>1</v>
      </c>
      <c r="E146" s="51">
        <f t="shared" si="11"/>
        <v>0.25</v>
      </c>
      <c r="F146" s="49" t="s">
        <v>183</v>
      </c>
    </row>
    <row r="147" spans="1:12" ht="25.5" x14ac:dyDescent="0.25">
      <c r="A147" s="68">
        <f t="shared" si="12"/>
        <v>15</v>
      </c>
      <c r="B147" s="64" t="s">
        <v>193</v>
      </c>
      <c r="C147" s="27">
        <v>2</v>
      </c>
      <c r="D147" s="27">
        <v>2</v>
      </c>
      <c r="E147" s="51">
        <f t="shared" si="11"/>
        <v>0.5</v>
      </c>
      <c r="F147" s="49" t="s">
        <v>183</v>
      </c>
    </row>
    <row r="148" spans="1:12" x14ac:dyDescent="0.25">
      <c r="A148" s="68">
        <f t="shared" si="12"/>
        <v>16</v>
      </c>
      <c r="B148" s="64" t="s">
        <v>152</v>
      </c>
      <c r="C148" s="30">
        <v>1</v>
      </c>
      <c r="D148" s="30">
        <v>1</v>
      </c>
      <c r="E148" s="51">
        <f t="shared" si="11"/>
        <v>0.25</v>
      </c>
      <c r="F148" s="48" t="s">
        <v>177</v>
      </c>
    </row>
    <row r="149" spans="1:12" ht="25.5" x14ac:dyDescent="0.25">
      <c r="A149" s="68">
        <f t="shared" si="12"/>
        <v>17</v>
      </c>
      <c r="B149" s="64" t="s">
        <v>153</v>
      </c>
      <c r="C149" s="30">
        <v>0.5</v>
      </c>
      <c r="D149" s="30">
        <v>0.5</v>
      </c>
      <c r="E149" s="56">
        <f t="shared" si="11"/>
        <v>0.125</v>
      </c>
      <c r="F149" s="48" t="s">
        <v>200</v>
      </c>
    </row>
    <row r="150" spans="1:12" x14ac:dyDescent="0.25">
      <c r="A150" s="68">
        <f t="shared" si="12"/>
        <v>18</v>
      </c>
      <c r="B150" s="64" t="s">
        <v>44</v>
      </c>
      <c r="C150" s="27">
        <v>0</v>
      </c>
      <c r="D150" s="27">
        <v>0</v>
      </c>
      <c r="E150" s="51">
        <f t="shared" si="11"/>
        <v>0</v>
      </c>
      <c r="F150" s="48" t="s">
        <v>177</v>
      </c>
    </row>
    <row r="151" spans="1:12" x14ac:dyDescent="0.25">
      <c r="B151"/>
      <c r="F151"/>
      <c r="J151"/>
      <c r="K151"/>
      <c r="L151"/>
    </row>
    <row r="152" spans="1:12" x14ac:dyDescent="0.25">
      <c r="B152"/>
      <c r="F152"/>
      <c r="J152"/>
      <c r="K152"/>
      <c r="L152"/>
    </row>
    <row r="153" spans="1:12" x14ac:dyDescent="0.25">
      <c r="B153"/>
      <c r="F153"/>
      <c r="J153"/>
      <c r="K153"/>
      <c r="L153"/>
    </row>
    <row r="154" spans="1:12" x14ac:dyDescent="0.25">
      <c r="B154"/>
      <c r="F154"/>
      <c r="J154"/>
      <c r="K154"/>
      <c r="L154"/>
    </row>
    <row r="155" spans="1:12" x14ac:dyDescent="0.25">
      <c r="B155"/>
      <c r="F155"/>
      <c r="J155"/>
      <c r="K155"/>
      <c r="L155"/>
    </row>
    <row r="156" spans="1:12" x14ac:dyDescent="0.25">
      <c r="B156"/>
      <c r="F156"/>
      <c r="J156"/>
      <c r="K156"/>
      <c r="L156"/>
    </row>
    <row r="157" spans="1:12" x14ac:dyDescent="0.25">
      <c r="B157"/>
      <c r="F157"/>
      <c r="J157"/>
      <c r="K157"/>
      <c r="L157"/>
    </row>
    <row r="158" spans="1:12" x14ac:dyDescent="0.25">
      <c r="B158"/>
      <c r="F158"/>
      <c r="J158"/>
      <c r="K158"/>
      <c r="L158"/>
    </row>
    <row r="159" spans="1:12" x14ac:dyDescent="0.25">
      <c r="B159"/>
      <c r="F159"/>
      <c r="J159"/>
      <c r="K159"/>
      <c r="L159"/>
    </row>
    <row r="160" spans="1:12" x14ac:dyDescent="0.25">
      <c r="B160"/>
      <c r="F160"/>
      <c r="J160"/>
      <c r="K160"/>
      <c r="L160"/>
    </row>
    <row r="161" spans="2:12" x14ac:dyDescent="0.25">
      <c r="B161"/>
      <c r="F161"/>
      <c r="J161"/>
      <c r="K161"/>
      <c r="L161"/>
    </row>
    <row r="162" spans="2:12" x14ac:dyDescent="0.25">
      <c r="B162"/>
      <c r="F162"/>
      <c r="J162"/>
      <c r="K162"/>
      <c r="L162"/>
    </row>
    <row r="163" spans="2:12" x14ac:dyDescent="0.25">
      <c r="B163"/>
      <c r="F163"/>
      <c r="J163"/>
      <c r="K163"/>
      <c r="L163"/>
    </row>
    <row r="164" spans="2:12" x14ac:dyDescent="0.25">
      <c r="B164"/>
      <c r="F164"/>
      <c r="J164"/>
      <c r="K164"/>
      <c r="L164"/>
    </row>
    <row r="165" spans="2:12" x14ac:dyDescent="0.25">
      <c r="B165"/>
      <c r="F165"/>
      <c r="J165"/>
      <c r="K165"/>
      <c r="L165"/>
    </row>
    <row r="166" spans="2:12" x14ac:dyDescent="0.25">
      <c r="B166"/>
      <c r="F166"/>
      <c r="J166"/>
      <c r="K166"/>
      <c r="L166"/>
    </row>
    <row r="167" spans="2:12" x14ac:dyDescent="0.25">
      <c r="B167"/>
      <c r="F167"/>
      <c r="J167"/>
      <c r="K167"/>
      <c r="L167"/>
    </row>
    <row r="168" spans="2:12" x14ac:dyDescent="0.25">
      <c r="B168"/>
      <c r="F168"/>
      <c r="J168"/>
      <c r="K168"/>
      <c r="L168"/>
    </row>
    <row r="169" spans="2:12" x14ac:dyDescent="0.25">
      <c r="B169"/>
      <c r="F169"/>
      <c r="J169"/>
      <c r="K169"/>
      <c r="L169"/>
    </row>
    <row r="170" spans="2:12" x14ac:dyDescent="0.25">
      <c r="B170"/>
      <c r="F170"/>
      <c r="J170"/>
      <c r="K170"/>
      <c r="L170"/>
    </row>
    <row r="171" spans="2:12" x14ac:dyDescent="0.25">
      <c r="B171"/>
      <c r="F171"/>
      <c r="J171"/>
      <c r="K171"/>
      <c r="L171"/>
    </row>
    <row r="172" spans="2:12" x14ac:dyDescent="0.25">
      <c r="B172"/>
      <c r="F172"/>
      <c r="J172"/>
      <c r="K172"/>
      <c r="L172"/>
    </row>
    <row r="173" spans="2:12" x14ac:dyDescent="0.25">
      <c r="B173"/>
      <c r="F173"/>
      <c r="J173"/>
      <c r="K173"/>
      <c r="L173"/>
    </row>
    <row r="174" spans="2:12" x14ac:dyDescent="0.25">
      <c r="B174"/>
      <c r="F174"/>
      <c r="J174"/>
      <c r="K174"/>
      <c r="L174"/>
    </row>
    <row r="175" spans="2:12" x14ac:dyDescent="0.25">
      <c r="B175"/>
      <c r="F175"/>
      <c r="J175"/>
      <c r="K175"/>
      <c r="L175"/>
    </row>
    <row r="176" spans="2:12" x14ac:dyDescent="0.25">
      <c r="B176"/>
      <c r="F176"/>
      <c r="J176"/>
      <c r="K176"/>
      <c r="L176"/>
    </row>
    <row r="177" spans="2:12" x14ac:dyDescent="0.25">
      <c r="B177"/>
      <c r="F177"/>
      <c r="J177"/>
      <c r="K177"/>
      <c r="L177"/>
    </row>
    <row r="178" spans="2:12" x14ac:dyDescent="0.25">
      <c r="B178"/>
      <c r="F178"/>
      <c r="J178"/>
      <c r="K178"/>
      <c r="L178"/>
    </row>
    <row r="179" spans="2:12" x14ac:dyDescent="0.25">
      <c r="B179"/>
      <c r="F179"/>
      <c r="J179"/>
      <c r="K179"/>
      <c r="L179"/>
    </row>
    <row r="180" spans="2:12" x14ac:dyDescent="0.25">
      <c r="B180"/>
      <c r="F180"/>
      <c r="J180"/>
      <c r="K180"/>
      <c r="L180"/>
    </row>
    <row r="181" spans="2:12" x14ac:dyDescent="0.25">
      <c r="B181"/>
      <c r="F181"/>
      <c r="J181"/>
      <c r="K181"/>
      <c r="L181"/>
    </row>
    <row r="182" spans="2:12" x14ac:dyDescent="0.25">
      <c r="B182"/>
      <c r="F182"/>
      <c r="J182"/>
      <c r="K182"/>
      <c r="L182"/>
    </row>
    <row r="183" spans="2:12" x14ac:dyDescent="0.25">
      <c r="B183"/>
      <c r="F183"/>
      <c r="J183"/>
      <c r="K183"/>
      <c r="L183"/>
    </row>
    <row r="184" spans="2:12" x14ac:dyDescent="0.25">
      <c r="B184"/>
      <c r="F184"/>
      <c r="J184"/>
      <c r="K184"/>
      <c r="L184"/>
    </row>
    <row r="185" spans="2:12" x14ac:dyDescent="0.25">
      <c r="B185"/>
      <c r="F185"/>
      <c r="J185"/>
      <c r="K185"/>
      <c r="L185"/>
    </row>
    <row r="186" spans="2:12" x14ac:dyDescent="0.25">
      <c r="B186"/>
      <c r="F186"/>
      <c r="J186"/>
      <c r="K186"/>
      <c r="L186"/>
    </row>
    <row r="187" spans="2:12" x14ac:dyDescent="0.25">
      <c r="B187"/>
      <c r="F187"/>
      <c r="J187"/>
      <c r="K187"/>
      <c r="L187"/>
    </row>
    <row r="188" spans="2:12" x14ac:dyDescent="0.25">
      <c r="B188"/>
      <c r="F188"/>
      <c r="J188"/>
      <c r="K188"/>
      <c r="L188"/>
    </row>
    <row r="189" spans="2:12" x14ac:dyDescent="0.25">
      <c r="B189"/>
      <c r="F189"/>
      <c r="J189"/>
      <c r="K189"/>
      <c r="L189"/>
    </row>
    <row r="190" spans="2:12" x14ac:dyDescent="0.25">
      <c r="B190"/>
      <c r="F190"/>
      <c r="J190"/>
      <c r="K190"/>
      <c r="L190"/>
    </row>
    <row r="191" spans="2:12" x14ac:dyDescent="0.25">
      <c r="B191"/>
      <c r="F191"/>
      <c r="J191"/>
      <c r="K191"/>
      <c r="L191"/>
    </row>
    <row r="192" spans="2:12" x14ac:dyDescent="0.25">
      <c r="B192"/>
      <c r="F192"/>
      <c r="J192"/>
      <c r="K192"/>
      <c r="L192"/>
    </row>
    <row r="193" spans="2:12" x14ac:dyDescent="0.25">
      <c r="B193"/>
      <c r="F193"/>
      <c r="J193"/>
      <c r="K193"/>
      <c r="L193"/>
    </row>
    <row r="194" spans="2:12" x14ac:dyDescent="0.25">
      <c r="B194"/>
      <c r="F194"/>
      <c r="J194"/>
      <c r="K194"/>
      <c r="L194"/>
    </row>
    <row r="195" spans="2:12" x14ac:dyDescent="0.25">
      <c r="B195"/>
      <c r="F195"/>
      <c r="J195"/>
      <c r="K195"/>
      <c r="L195"/>
    </row>
    <row r="196" spans="2:12" x14ac:dyDescent="0.25">
      <c r="B196"/>
      <c r="F196"/>
      <c r="J196"/>
      <c r="K196"/>
      <c r="L196"/>
    </row>
    <row r="197" spans="2:12" x14ac:dyDescent="0.25">
      <c r="B197"/>
      <c r="F197"/>
      <c r="J197"/>
      <c r="K197"/>
      <c r="L197"/>
    </row>
    <row r="198" spans="2:12" x14ac:dyDescent="0.25">
      <c r="B198"/>
      <c r="F198"/>
      <c r="J198"/>
      <c r="K198"/>
      <c r="L198"/>
    </row>
    <row r="199" spans="2:12" x14ac:dyDescent="0.25">
      <c r="B199"/>
      <c r="F199"/>
      <c r="J199"/>
      <c r="K199"/>
      <c r="L199"/>
    </row>
    <row r="200" spans="2:12" x14ac:dyDescent="0.25">
      <c r="B200"/>
      <c r="F200"/>
      <c r="J200"/>
      <c r="K200"/>
      <c r="L200"/>
    </row>
    <row r="201" spans="2:12" x14ac:dyDescent="0.25">
      <c r="B201"/>
      <c r="F201"/>
      <c r="J201"/>
      <c r="K201"/>
      <c r="L201"/>
    </row>
    <row r="202" spans="2:12" x14ac:dyDescent="0.25">
      <c r="B202"/>
      <c r="F202"/>
      <c r="J202"/>
      <c r="K202"/>
      <c r="L202"/>
    </row>
    <row r="203" spans="2:12" x14ac:dyDescent="0.25">
      <c r="B203"/>
      <c r="F203"/>
      <c r="J203"/>
      <c r="K203"/>
      <c r="L203"/>
    </row>
    <row r="204" spans="2:12" x14ac:dyDescent="0.25">
      <c r="B204"/>
      <c r="F204"/>
      <c r="J204"/>
      <c r="K204"/>
      <c r="L204"/>
    </row>
    <row r="205" spans="2:12" x14ac:dyDescent="0.25">
      <c r="B205"/>
      <c r="F205"/>
      <c r="J205"/>
      <c r="K205"/>
      <c r="L205"/>
    </row>
    <row r="206" spans="2:12" x14ac:dyDescent="0.25">
      <c r="B206"/>
      <c r="F206"/>
      <c r="J206"/>
      <c r="K206"/>
      <c r="L206"/>
    </row>
    <row r="207" spans="2:12" x14ac:dyDescent="0.25">
      <c r="B207"/>
      <c r="F207"/>
      <c r="J207"/>
      <c r="K207"/>
      <c r="L207"/>
    </row>
    <row r="208" spans="2:12" x14ac:dyDescent="0.25">
      <c r="B208"/>
      <c r="F208"/>
      <c r="J208"/>
      <c r="K208"/>
      <c r="L208"/>
    </row>
    <row r="209" spans="2:12" x14ac:dyDescent="0.25">
      <c r="B209"/>
      <c r="F209"/>
      <c r="J209"/>
      <c r="K209"/>
      <c r="L209"/>
    </row>
    <row r="210" spans="2:12" x14ac:dyDescent="0.25">
      <c r="B210"/>
      <c r="F210"/>
      <c r="J210"/>
      <c r="K210"/>
      <c r="L210"/>
    </row>
    <row r="211" spans="2:12" x14ac:dyDescent="0.25">
      <c r="B211"/>
      <c r="F211"/>
      <c r="J211"/>
      <c r="K211"/>
      <c r="L211"/>
    </row>
    <row r="212" spans="2:12" x14ac:dyDescent="0.25">
      <c r="B212"/>
      <c r="F212"/>
      <c r="J212"/>
      <c r="K212"/>
      <c r="L212"/>
    </row>
    <row r="213" spans="2:12" x14ac:dyDescent="0.25">
      <c r="B213"/>
      <c r="F213"/>
      <c r="J213"/>
      <c r="K213"/>
      <c r="L213"/>
    </row>
    <row r="214" spans="2:12" x14ac:dyDescent="0.25">
      <c r="B214"/>
      <c r="F214"/>
      <c r="J214"/>
      <c r="K214"/>
      <c r="L214"/>
    </row>
    <row r="215" spans="2:12" x14ac:dyDescent="0.25">
      <c r="B215"/>
      <c r="F215"/>
      <c r="J215"/>
      <c r="K215"/>
      <c r="L215"/>
    </row>
    <row r="216" spans="2:12" x14ac:dyDescent="0.25">
      <c r="B216"/>
      <c r="F216"/>
      <c r="J216"/>
      <c r="K216"/>
      <c r="L216"/>
    </row>
    <row r="217" spans="2:12" x14ac:dyDescent="0.25">
      <c r="B217"/>
      <c r="F217"/>
      <c r="J217"/>
      <c r="K217"/>
      <c r="L217"/>
    </row>
    <row r="218" spans="2:12" x14ac:dyDescent="0.25">
      <c r="B218"/>
      <c r="F218"/>
      <c r="J218"/>
      <c r="K218"/>
      <c r="L218"/>
    </row>
    <row r="219" spans="2:12" x14ac:dyDescent="0.25">
      <c r="B219"/>
      <c r="F219"/>
      <c r="J219"/>
      <c r="K219"/>
      <c r="L219"/>
    </row>
    <row r="220" spans="2:12" x14ac:dyDescent="0.25">
      <c r="B220"/>
      <c r="F220"/>
      <c r="J220"/>
      <c r="K220"/>
      <c r="L220"/>
    </row>
    <row r="221" spans="2:12" x14ac:dyDescent="0.25">
      <c r="B221"/>
      <c r="F221"/>
      <c r="J221"/>
      <c r="K221"/>
      <c r="L221"/>
    </row>
    <row r="222" spans="2:12" x14ac:dyDescent="0.25">
      <c r="B222"/>
      <c r="F222"/>
      <c r="J222"/>
      <c r="K222"/>
      <c r="L222"/>
    </row>
    <row r="223" spans="2:12" x14ac:dyDescent="0.25">
      <c r="B223"/>
      <c r="F223"/>
      <c r="J223"/>
      <c r="K223"/>
      <c r="L223"/>
    </row>
    <row r="224" spans="2:12" x14ac:dyDescent="0.25">
      <c r="B224"/>
      <c r="F224"/>
      <c r="J224"/>
      <c r="K224"/>
      <c r="L224"/>
    </row>
    <row r="225" spans="2:12" x14ac:dyDescent="0.25">
      <c r="B225"/>
      <c r="F225"/>
      <c r="J225"/>
      <c r="K225"/>
      <c r="L225"/>
    </row>
    <row r="226" spans="2:12" x14ac:dyDescent="0.25">
      <c r="B226"/>
      <c r="F226"/>
      <c r="J226"/>
      <c r="K226"/>
      <c r="L226"/>
    </row>
    <row r="227" spans="2:12" x14ac:dyDescent="0.25">
      <c r="B227"/>
      <c r="F227"/>
      <c r="J227"/>
      <c r="K227"/>
      <c r="L227"/>
    </row>
    <row r="228" spans="2:12" x14ac:dyDescent="0.25">
      <c r="B228"/>
      <c r="F228"/>
      <c r="J228"/>
      <c r="K228"/>
      <c r="L228"/>
    </row>
    <row r="229" spans="2:12" x14ac:dyDescent="0.25">
      <c r="B229"/>
      <c r="F229"/>
      <c r="J229"/>
      <c r="K229"/>
      <c r="L229"/>
    </row>
    <row r="230" spans="2:12" x14ac:dyDescent="0.25">
      <c r="B230"/>
      <c r="F230"/>
      <c r="J230"/>
      <c r="K230"/>
      <c r="L230"/>
    </row>
    <row r="231" spans="2:12" x14ac:dyDescent="0.25">
      <c r="B231"/>
      <c r="F231"/>
      <c r="J231"/>
      <c r="K231"/>
      <c r="L231"/>
    </row>
    <row r="232" spans="2:12" x14ac:dyDescent="0.25">
      <c r="B232"/>
      <c r="F232"/>
      <c r="J232"/>
      <c r="K232"/>
      <c r="L232"/>
    </row>
    <row r="233" spans="2:12" x14ac:dyDescent="0.25">
      <c r="B233"/>
      <c r="F233"/>
      <c r="J233"/>
      <c r="K233"/>
      <c r="L233"/>
    </row>
    <row r="234" spans="2:12" x14ac:dyDescent="0.25">
      <c r="B234"/>
      <c r="F234"/>
      <c r="J234"/>
      <c r="K234"/>
      <c r="L234"/>
    </row>
    <row r="235" spans="2:12" x14ac:dyDescent="0.25">
      <c r="B235"/>
      <c r="F235"/>
      <c r="J235"/>
      <c r="K235"/>
      <c r="L235"/>
    </row>
    <row r="236" spans="2:12" x14ac:dyDescent="0.25">
      <c r="B236"/>
      <c r="F236"/>
      <c r="J236"/>
      <c r="K236"/>
      <c r="L236"/>
    </row>
    <row r="237" spans="2:12" x14ac:dyDescent="0.25">
      <c r="B237"/>
      <c r="F237"/>
      <c r="J237"/>
      <c r="K237"/>
      <c r="L237"/>
    </row>
    <row r="238" spans="2:12" x14ac:dyDescent="0.25">
      <c r="B238"/>
      <c r="F238"/>
      <c r="J238"/>
      <c r="K238"/>
      <c r="L238"/>
    </row>
    <row r="239" spans="2:12" x14ac:dyDescent="0.25">
      <c r="B239"/>
      <c r="F239"/>
      <c r="J239"/>
      <c r="K239"/>
      <c r="L239"/>
    </row>
    <row r="240" spans="2:12" x14ac:dyDescent="0.25">
      <c r="B240"/>
      <c r="F240"/>
      <c r="J240"/>
      <c r="K240"/>
      <c r="L240"/>
    </row>
    <row r="241" spans="2:12" x14ac:dyDescent="0.25">
      <c r="B241"/>
      <c r="F241"/>
      <c r="J241"/>
      <c r="K241"/>
      <c r="L241"/>
    </row>
    <row r="242" spans="2:12" x14ac:dyDescent="0.25">
      <c r="B242"/>
      <c r="F242"/>
      <c r="J242"/>
      <c r="K242"/>
      <c r="L242"/>
    </row>
    <row r="243" spans="2:12" x14ac:dyDescent="0.25">
      <c r="B243"/>
      <c r="F243"/>
      <c r="J243"/>
      <c r="K243"/>
      <c r="L243"/>
    </row>
    <row r="244" spans="2:12" x14ac:dyDescent="0.25">
      <c r="B244"/>
      <c r="F244"/>
      <c r="J244"/>
      <c r="K244"/>
      <c r="L244"/>
    </row>
    <row r="245" spans="2:12" x14ac:dyDescent="0.25">
      <c r="B245"/>
      <c r="F245"/>
      <c r="J245"/>
      <c r="K245"/>
      <c r="L245"/>
    </row>
    <row r="246" spans="2:12" x14ac:dyDescent="0.25">
      <c r="B246"/>
      <c r="F246"/>
      <c r="J246"/>
      <c r="K246"/>
      <c r="L246"/>
    </row>
    <row r="247" spans="2:12" x14ac:dyDescent="0.25">
      <c r="B247"/>
      <c r="F247"/>
      <c r="J247"/>
      <c r="K247"/>
      <c r="L247"/>
    </row>
    <row r="248" spans="2:12" x14ac:dyDescent="0.25">
      <c r="B248"/>
      <c r="F248"/>
      <c r="J248"/>
      <c r="K248"/>
      <c r="L248"/>
    </row>
    <row r="249" spans="2:12" x14ac:dyDescent="0.25">
      <c r="B249"/>
      <c r="F249"/>
      <c r="J249"/>
      <c r="K249"/>
      <c r="L249"/>
    </row>
    <row r="250" spans="2:12" x14ac:dyDescent="0.25">
      <c r="B250"/>
      <c r="F250"/>
      <c r="J250"/>
      <c r="K250"/>
      <c r="L250"/>
    </row>
    <row r="251" spans="2:12" x14ac:dyDescent="0.25">
      <c r="B251"/>
      <c r="F251"/>
      <c r="J251"/>
      <c r="K251"/>
      <c r="L251"/>
    </row>
    <row r="252" spans="2:12" x14ac:dyDescent="0.25">
      <c r="B252"/>
      <c r="F252"/>
      <c r="J252"/>
      <c r="K252"/>
      <c r="L252"/>
    </row>
    <row r="253" spans="2:12" x14ac:dyDescent="0.25">
      <c r="B253"/>
      <c r="F253"/>
      <c r="J253"/>
      <c r="K253"/>
      <c r="L253"/>
    </row>
    <row r="254" spans="2:12" x14ac:dyDescent="0.25">
      <c r="B254"/>
      <c r="F254"/>
      <c r="J254"/>
      <c r="K254"/>
      <c r="L254"/>
    </row>
    <row r="255" spans="2:12" x14ac:dyDescent="0.25">
      <c r="B255"/>
      <c r="F255"/>
      <c r="J255"/>
      <c r="K255"/>
      <c r="L255"/>
    </row>
    <row r="256" spans="2:12" x14ac:dyDescent="0.25">
      <c r="B256"/>
      <c r="F256"/>
      <c r="J256"/>
      <c r="K256"/>
      <c r="L256"/>
    </row>
    <row r="257" spans="2:12" x14ac:dyDescent="0.25">
      <c r="B257"/>
      <c r="F257"/>
      <c r="J257"/>
      <c r="K257"/>
      <c r="L257"/>
    </row>
    <row r="258" spans="2:12" x14ac:dyDescent="0.25">
      <c r="B258"/>
      <c r="F258"/>
      <c r="J258"/>
      <c r="K258"/>
      <c r="L258"/>
    </row>
    <row r="259" spans="2:12" x14ac:dyDescent="0.25">
      <c r="B259"/>
      <c r="F259"/>
      <c r="J259"/>
      <c r="K259"/>
      <c r="L259"/>
    </row>
    <row r="260" spans="2:12" x14ac:dyDescent="0.25">
      <c r="B260"/>
      <c r="F260"/>
      <c r="J260"/>
      <c r="K260"/>
      <c r="L260"/>
    </row>
    <row r="261" spans="2:12" x14ac:dyDescent="0.25">
      <c r="B261"/>
      <c r="F261"/>
      <c r="J261"/>
      <c r="K261"/>
      <c r="L261"/>
    </row>
    <row r="262" spans="2:12" x14ac:dyDescent="0.25">
      <c r="B262"/>
      <c r="F262"/>
      <c r="J262"/>
      <c r="K262"/>
      <c r="L262"/>
    </row>
    <row r="263" spans="2:12" x14ac:dyDescent="0.25">
      <c r="B263"/>
      <c r="F263"/>
      <c r="J263"/>
      <c r="K263"/>
      <c r="L263"/>
    </row>
    <row r="264" spans="2:12" x14ac:dyDescent="0.25">
      <c r="B264"/>
      <c r="F264"/>
      <c r="J264"/>
      <c r="K264"/>
      <c r="L264"/>
    </row>
    <row r="265" spans="2:12" x14ac:dyDescent="0.25">
      <c r="B265"/>
      <c r="F265"/>
      <c r="J265"/>
      <c r="K265"/>
      <c r="L265"/>
    </row>
    <row r="266" spans="2:12" x14ac:dyDescent="0.25">
      <c r="B266"/>
      <c r="F266"/>
      <c r="J266"/>
      <c r="K266"/>
      <c r="L266"/>
    </row>
    <row r="267" spans="2:12" x14ac:dyDescent="0.25">
      <c r="B267"/>
      <c r="F267"/>
      <c r="J267"/>
      <c r="K267"/>
      <c r="L267"/>
    </row>
    <row r="268" spans="2:12" x14ac:dyDescent="0.25">
      <c r="B268"/>
      <c r="F268"/>
      <c r="J268"/>
      <c r="K268"/>
      <c r="L268"/>
    </row>
    <row r="269" spans="2:12" x14ac:dyDescent="0.25">
      <c r="B269"/>
      <c r="F269"/>
      <c r="J269"/>
      <c r="K269"/>
      <c r="L269"/>
    </row>
    <row r="270" spans="2:12" x14ac:dyDescent="0.25">
      <c r="B270"/>
      <c r="F270"/>
      <c r="J270"/>
      <c r="K270"/>
      <c r="L270"/>
    </row>
    <row r="271" spans="2:12" x14ac:dyDescent="0.25">
      <c r="B271"/>
      <c r="F271"/>
      <c r="J271"/>
      <c r="K271"/>
      <c r="L271"/>
    </row>
    <row r="272" spans="2:12" x14ac:dyDescent="0.25">
      <c r="B272"/>
      <c r="F272"/>
      <c r="J272"/>
      <c r="K272"/>
      <c r="L272"/>
    </row>
    <row r="273" spans="2:12" x14ac:dyDescent="0.25">
      <c r="B273"/>
      <c r="F273"/>
      <c r="J273"/>
      <c r="K273"/>
      <c r="L273"/>
    </row>
    <row r="274" spans="2:12" x14ac:dyDescent="0.25">
      <c r="B274"/>
      <c r="F274"/>
      <c r="J274"/>
      <c r="K274"/>
      <c r="L274"/>
    </row>
    <row r="275" spans="2:12" x14ac:dyDescent="0.25">
      <c r="B275"/>
      <c r="F275"/>
      <c r="J275"/>
      <c r="K275"/>
      <c r="L275"/>
    </row>
    <row r="276" spans="2:12" x14ac:dyDescent="0.25">
      <c r="B276"/>
      <c r="F276"/>
      <c r="J276"/>
      <c r="K276"/>
      <c r="L276"/>
    </row>
    <row r="277" spans="2:12" x14ac:dyDescent="0.25">
      <c r="B277"/>
      <c r="F277"/>
      <c r="J277"/>
      <c r="K277"/>
      <c r="L277"/>
    </row>
    <row r="278" spans="2:12" x14ac:dyDescent="0.25">
      <c r="B278"/>
      <c r="F278"/>
      <c r="J278"/>
      <c r="K278"/>
      <c r="L278"/>
    </row>
    <row r="279" spans="2:12" x14ac:dyDescent="0.25">
      <c r="B279"/>
      <c r="F279"/>
      <c r="J279"/>
      <c r="K279"/>
      <c r="L279"/>
    </row>
    <row r="280" spans="2:12" x14ac:dyDescent="0.25">
      <c r="B280"/>
      <c r="F280"/>
      <c r="J280"/>
      <c r="K280"/>
      <c r="L280"/>
    </row>
    <row r="281" spans="2:12" x14ac:dyDescent="0.25">
      <c r="B281"/>
      <c r="F281"/>
      <c r="J281"/>
      <c r="K281"/>
      <c r="L281"/>
    </row>
    <row r="282" spans="2:12" x14ac:dyDescent="0.25">
      <c r="B282"/>
      <c r="F282"/>
      <c r="J282"/>
      <c r="K282"/>
      <c r="L282"/>
    </row>
    <row r="283" spans="2:12" x14ac:dyDescent="0.25">
      <c r="B283"/>
      <c r="F283"/>
      <c r="J283"/>
      <c r="K283"/>
      <c r="L283"/>
    </row>
    <row r="284" spans="2:12" x14ac:dyDescent="0.25">
      <c r="B284"/>
      <c r="F284"/>
      <c r="J284"/>
      <c r="K284"/>
      <c r="L284"/>
    </row>
    <row r="285" spans="2:12" x14ac:dyDescent="0.25">
      <c r="B285"/>
      <c r="F285"/>
      <c r="J285"/>
      <c r="K285"/>
      <c r="L285"/>
    </row>
    <row r="286" spans="2:12" x14ac:dyDescent="0.25">
      <c r="B286"/>
      <c r="F286"/>
      <c r="J286"/>
      <c r="K286"/>
      <c r="L286"/>
    </row>
    <row r="287" spans="2:12" x14ac:dyDescent="0.25">
      <c r="B287"/>
      <c r="F287"/>
      <c r="J287"/>
      <c r="K287"/>
      <c r="L287"/>
    </row>
    <row r="288" spans="2:12" x14ac:dyDescent="0.25">
      <c r="B288"/>
      <c r="F288"/>
      <c r="J288"/>
      <c r="K288"/>
      <c r="L288"/>
    </row>
    <row r="289" spans="2:12" x14ac:dyDescent="0.25">
      <c r="B289"/>
      <c r="F289"/>
      <c r="J289"/>
      <c r="K289"/>
      <c r="L289"/>
    </row>
    <row r="290" spans="2:12" x14ac:dyDescent="0.25">
      <c r="B290"/>
      <c r="F290"/>
      <c r="J290"/>
      <c r="K290"/>
      <c r="L290"/>
    </row>
    <row r="291" spans="2:12" x14ac:dyDescent="0.25">
      <c r="B291"/>
      <c r="F291"/>
      <c r="J291"/>
      <c r="K291"/>
      <c r="L291"/>
    </row>
    <row r="292" spans="2:12" x14ac:dyDescent="0.25">
      <c r="B292"/>
      <c r="F292"/>
      <c r="J292"/>
      <c r="K292"/>
      <c r="L292"/>
    </row>
    <row r="293" spans="2:12" x14ac:dyDescent="0.25">
      <c r="B293"/>
      <c r="F293"/>
      <c r="J293"/>
      <c r="K293"/>
      <c r="L293"/>
    </row>
    <row r="294" spans="2:12" x14ac:dyDescent="0.25">
      <c r="B294"/>
      <c r="F294"/>
      <c r="J294"/>
      <c r="K294"/>
      <c r="L294"/>
    </row>
    <row r="295" spans="2:12" x14ac:dyDescent="0.25">
      <c r="B295"/>
      <c r="F295"/>
      <c r="J295"/>
      <c r="K295"/>
      <c r="L295"/>
    </row>
    <row r="296" spans="2:12" x14ac:dyDescent="0.25">
      <c r="B296"/>
      <c r="F296"/>
      <c r="J296"/>
      <c r="K296"/>
      <c r="L296"/>
    </row>
    <row r="297" spans="2:12" x14ac:dyDescent="0.25">
      <c r="B297"/>
      <c r="F297"/>
      <c r="J297"/>
      <c r="K297"/>
      <c r="L297"/>
    </row>
    <row r="298" spans="2:12" x14ac:dyDescent="0.25">
      <c r="B298"/>
      <c r="F298"/>
      <c r="J298"/>
      <c r="K298"/>
      <c r="L298"/>
    </row>
    <row r="299" spans="2:12" x14ac:dyDescent="0.25">
      <c r="B299"/>
      <c r="F299"/>
      <c r="J299"/>
      <c r="K299"/>
      <c r="L299"/>
    </row>
    <row r="300" spans="2:12" x14ac:dyDescent="0.25">
      <c r="B300"/>
      <c r="F300"/>
      <c r="J300"/>
      <c r="K300"/>
      <c r="L300"/>
    </row>
    <row r="301" spans="2:12" x14ac:dyDescent="0.25">
      <c r="B301"/>
      <c r="F301"/>
      <c r="J301"/>
      <c r="K301"/>
      <c r="L301"/>
    </row>
    <row r="302" spans="2:12" x14ac:dyDescent="0.25">
      <c r="B302"/>
      <c r="F302"/>
      <c r="J302"/>
      <c r="K302"/>
      <c r="L302"/>
    </row>
    <row r="303" spans="2:12" x14ac:dyDescent="0.25">
      <c r="B303"/>
      <c r="F303"/>
      <c r="J303"/>
      <c r="K303"/>
      <c r="L303"/>
    </row>
    <row r="304" spans="2:12" x14ac:dyDescent="0.25">
      <c r="B304"/>
      <c r="F304"/>
      <c r="J304"/>
      <c r="K304"/>
      <c r="L304"/>
    </row>
    <row r="305" spans="2:12" x14ac:dyDescent="0.25">
      <c r="B305"/>
      <c r="F305"/>
      <c r="J305"/>
      <c r="K305"/>
      <c r="L305"/>
    </row>
    <row r="306" spans="2:12" x14ac:dyDescent="0.25">
      <c r="B306"/>
      <c r="F306"/>
      <c r="J306"/>
      <c r="K306"/>
      <c r="L306"/>
    </row>
    <row r="307" spans="2:12" x14ac:dyDescent="0.25">
      <c r="B307"/>
      <c r="F307"/>
      <c r="J307"/>
      <c r="K307"/>
      <c r="L307"/>
    </row>
    <row r="308" spans="2:12" x14ac:dyDescent="0.25">
      <c r="B308"/>
      <c r="F308"/>
      <c r="J308"/>
      <c r="K308"/>
      <c r="L308"/>
    </row>
    <row r="309" spans="2:12" x14ac:dyDescent="0.25">
      <c r="B309"/>
      <c r="F309"/>
      <c r="J309"/>
      <c r="K309"/>
      <c r="L309"/>
    </row>
    <row r="310" spans="2:12" x14ac:dyDescent="0.25">
      <c r="B310"/>
      <c r="F310"/>
      <c r="J310"/>
      <c r="K310"/>
      <c r="L310"/>
    </row>
    <row r="311" spans="2:12" x14ac:dyDescent="0.25">
      <c r="B311"/>
      <c r="F311"/>
      <c r="J311"/>
      <c r="K311"/>
      <c r="L311"/>
    </row>
    <row r="312" spans="2:12" x14ac:dyDescent="0.25">
      <c r="B312"/>
      <c r="F312"/>
      <c r="J312"/>
      <c r="K312"/>
      <c r="L312"/>
    </row>
    <row r="313" spans="2:12" x14ac:dyDescent="0.25">
      <c r="B313"/>
      <c r="F313"/>
      <c r="J313"/>
      <c r="K313"/>
      <c r="L313"/>
    </row>
    <row r="314" spans="2:12" x14ac:dyDescent="0.25">
      <c r="B314"/>
      <c r="F314"/>
      <c r="J314"/>
      <c r="K314"/>
      <c r="L314"/>
    </row>
    <row r="315" spans="2:12" x14ac:dyDescent="0.25">
      <c r="B315"/>
      <c r="F315"/>
      <c r="J315"/>
      <c r="K315"/>
      <c r="L315"/>
    </row>
    <row r="316" spans="2:12" x14ac:dyDescent="0.25">
      <c r="B316"/>
      <c r="F316"/>
      <c r="J316"/>
      <c r="K316"/>
      <c r="L316"/>
    </row>
    <row r="317" spans="2:12" x14ac:dyDescent="0.25">
      <c r="B317"/>
      <c r="F317"/>
      <c r="J317"/>
      <c r="K317"/>
      <c r="L317"/>
    </row>
    <row r="318" spans="2:12" x14ac:dyDescent="0.25">
      <c r="B318"/>
      <c r="F318"/>
      <c r="J318"/>
      <c r="K318"/>
      <c r="L318"/>
    </row>
    <row r="319" spans="2:12" x14ac:dyDescent="0.25">
      <c r="B319"/>
      <c r="F319"/>
      <c r="J319"/>
      <c r="K319"/>
      <c r="L319"/>
    </row>
    <row r="320" spans="2:12" x14ac:dyDescent="0.25">
      <c r="B320"/>
      <c r="F320"/>
      <c r="J320"/>
      <c r="K320"/>
      <c r="L320"/>
    </row>
    <row r="321" spans="2:12" x14ac:dyDescent="0.25">
      <c r="B321"/>
      <c r="F321"/>
      <c r="J321"/>
      <c r="K321"/>
      <c r="L321"/>
    </row>
    <row r="322" spans="2:12" x14ac:dyDescent="0.25">
      <c r="B322"/>
      <c r="F322"/>
      <c r="J322"/>
      <c r="K322"/>
      <c r="L322"/>
    </row>
    <row r="323" spans="2:12" x14ac:dyDescent="0.25">
      <c r="B323"/>
      <c r="F323"/>
      <c r="J323"/>
      <c r="K323"/>
      <c r="L323"/>
    </row>
    <row r="324" spans="2:12" x14ac:dyDescent="0.25">
      <c r="B324"/>
      <c r="F324"/>
      <c r="J324"/>
      <c r="K324"/>
      <c r="L324"/>
    </row>
    <row r="325" spans="2:12" x14ac:dyDescent="0.25">
      <c r="B325"/>
      <c r="F325"/>
      <c r="J325"/>
      <c r="K325"/>
      <c r="L325"/>
    </row>
    <row r="326" spans="2:12" x14ac:dyDescent="0.25">
      <c r="B326"/>
      <c r="F326"/>
      <c r="J326"/>
      <c r="K326"/>
      <c r="L326"/>
    </row>
    <row r="327" spans="2:12" x14ac:dyDescent="0.25">
      <c r="B327"/>
      <c r="F327"/>
      <c r="J327"/>
      <c r="K327"/>
      <c r="L327"/>
    </row>
    <row r="328" spans="2:12" x14ac:dyDescent="0.25">
      <c r="B328"/>
      <c r="F328"/>
      <c r="J328"/>
      <c r="K328"/>
      <c r="L328"/>
    </row>
    <row r="329" spans="2:12" x14ac:dyDescent="0.25">
      <c r="B329"/>
      <c r="F329"/>
      <c r="J329"/>
      <c r="K329"/>
      <c r="L329"/>
    </row>
    <row r="330" spans="2:12" x14ac:dyDescent="0.25">
      <c r="B330"/>
      <c r="F330"/>
      <c r="J330"/>
      <c r="K330"/>
      <c r="L330"/>
    </row>
    <row r="331" spans="2:12" x14ac:dyDescent="0.25">
      <c r="B331"/>
      <c r="F331"/>
      <c r="J331"/>
      <c r="K331"/>
      <c r="L331"/>
    </row>
    <row r="332" spans="2:12" x14ac:dyDescent="0.25">
      <c r="B332"/>
      <c r="F332"/>
      <c r="J332"/>
      <c r="K332"/>
      <c r="L332"/>
    </row>
    <row r="333" spans="2:12" x14ac:dyDescent="0.25">
      <c r="B333"/>
      <c r="F333"/>
      <c r="J333"/>
      <c r="K333"/>
      <c r="L333"/>
    </row>
    <row r="334" spans="2:12" x14ac:dyDescent="0.25">
      <c r="B334"/>
      <c r="F334"/>
      <c r="J334"/>
      <c r="K334"/>
      <c r="L334"/>
    </row>
    <row r="335" spans="2:12" x14ac:dyDescent="0.25">
      <c r="B335"/>
      <c r="F335"/>
      <c r="J335"/>
      <c r="K335"/>
      <c r="L335"/>
    </row>
    <row r="336" spans="2:12" x14ac:dyDescent="0.25">
      <c r="B336"/>
      <c r="F336"/>
      <c r="J336"/>
      <c r="K336"/>
      <c r="L336"/>
    </row>
    <row r="337" spans="2:12" x14ac:dyDescent="0.25">
      <c r="B337"/>
      <c r="F337"/>
      <c r="J337"/>
      <c r="K337"/>
      <c r="L337"/>
    </row>
    <row r="338" spans="2:12" x14ac:dyDescent="0.25">
      <c r="B338"/>
      <c r="F338"/>
      <c r="J338"/>
      <c r="K338"/>
      <c r="L338"/>
    </row>
    <row r="339" spans="2:12" x14ac:dyDescent="0.25">
      <c r="B339"/>
      <c r="F339"/>
      <c r="J339"/>
      <c r="K339"/>
      <c r="L339"/>
    </row>
    <row r="340" spans="2:12" x14ac:dyDescent="0.25">
      <c r="B340"/>
      <c r="F340"/>
      <c r="J340"/>
      <c r="K340"/>
      <c r="L340"/>
    </row>
    <row r="341" spans="2:12" x14ac:dyDescent="0.25">
      <c r="B341"/>
      <c r="F341"/>
      <c r="J341"/>
      <c r="K341"/>
      <c r="L341"/>
    </row>
    <row r="342" spans="2:12" x14ac:dyDescent="0.25">
      <c r="B342"/>
      <c r="F342"/>
      <c r="J342"/>
      <c r="K342"/>
      <c r="L342"/>
    </row>
    <row r="343" spans="2:12" x14ac:dyDescent="0.25">
      <c r="B343"/>
      <c r="F343"/>
      <c r="J343"/>
      <c r="K343"/>
      <c r="L343"/>
    </row>
    <row r="344" spans="2:12" x14ac:dyDescent="0.25">
      <c r="B344"/>
      <c r="F344"/>
      <c r="J344"/>
      <c r="K344"/>
      <c r="L344"/>
    </row>
    <row r="345" spans="2:12" x14ac:dyDescent="0.25">
      <c r="B345"/>
      <c r="F345"/>
      <c r="J345"/>
      <c r="K345"/>
      <c r="L345"/>
    </row>
    <row r="346" spans="2:12" x14ac:dyDescent="0.25">
      <c r="B346"/>
      <c r="F346"/>
      <c r="J346"/>
      <c r="K346"/>
      <c r="L346"/>
    </row>
    <row r="347" spans="2:12" x14ac:dyDescent="0.25">
      <c r="B347"/>
      <c r="F347"/>
      <c r="J347"/>
      <c r="K347"/>
      <c r="L347"/>
    </row>
    <row r="348" spans="2:12" x14ac:dyDescent="0.25">
      <c r="B348"/>
      <c r="F348"/>
      <c r="J348"/>
      <c r="K348"/>
      <c r="L348"/>
    </row>
    <row r="349" spans="2:12" x14ac:dyDescent="0.25">
      <c r="B349"/>
      <c r="F349"/>
      <c r="J349"/>
      <c r="K349"/>
      <c r="L349"/>
    </row>
    <row r="350" spans="2:12" x14ac:dyDescent="0.25">
      <c r="B350"/>
      <c r="F350"/>
      <c r="J350"/>
      <c r="K350"/>
      <c r="L350"/>
    </row>
    <row r="351" spans="2:12" x14ac:dyDescent="0.25">
      <c r="B351"/>
      <c r="F351"/>
      <c r="J351"/>
      <c r="K351"/>
      <c r="L351"/>
    </row>
    <row r="352" spans="2:12" x14ac:dyDescent="0.25">
      <c r="B352"/>
      <c r="F352"/>
      <c r="J352"/>
      <c r="K352"/>
      <c r="L352"/>
    </row>
    <row r="353" spans="2:12" x14ac:dyDescent="0.25">
      <c r="B353"/>
      <c r="F353"/>
      <c r="J353"/>
      <c r="K353"/>
      <c r="L353"/>
    </row>
    <row r="354" spans="2:12" x14ac:dyDescent="0.25">
      <c r="B354"/>
      <c r="F354"/>
      <c r="J354"/>
      <c r="K354"/>
      <c r="L354"/>
    </row>
    <row r="355" spans="2:12" x14ac:dyDescent="0.25">
      <c r="B355"/>
      <c r="F355"/>
      <c r="J355"/>
      <c r="K355"/>
      <c r="L355"/>
    </row>
    <row r="356" spans="2:12" x14ac:dyDescent="0.25">
      <c r="B356"/>
      <c r="F356"/>
      <c r="J356"/>
      <c r="K356"/>
      <c r="L356"/>
    </row>
    <row r="357" spans="2:12" x14ac:dyDescent="0.25">
      <c r="B357"/>
      <c r="F357"/>
      <c r="J357"/>
      <c r="K357"/>
      <c r="L357"/>
    </row>
    <row r="358" spans="2:12" x14ac:dyDescent="0.25">
      <c r="B358"/>
      <c r="F358"/>
      <c r="J358"/>
      <c r="K358"/>
      <c r="L358"/>
    </row>
    <row r="359" spans="2:12" x14ac:dyDescent="0.25">
      <c r="B359"/>
      <c r="F359"/>
      <c r="J359"/>
      <c r="K359"/>
      <c r="L359"/>
    </row>
    <row r="360" spans="2:12" x14ac:dyDescent="0.25">
      <c r="B360"/>
      <c r="F360"/>
      <c r="J360"/>
      <c r="K360"/>
      <c r="L360"/>
    </row>
    <row r="361" spans="2:12" x14ac:dyDescent="0.25">
      <c r="B361"/>
      <c r="F361"/>
      <c r="J361"/>
      <c r="K361"/>
      <c r="L361"/>
    </row>
    <row r="362" spans="2:12" x14ac:dyDescent="0.25">
      <c r="B362"/>
      <c r="F362"/>
      <c r="J362"/>
      <c r="K362"/>
      <c r="L362"/>
    </row>
    <row r="363" spans="2:12" x14ac:dyDescent="0.25">
      <c r="B363"/>
      <c r="F363"/>
      <c r="J363"/>
      <c r="K363"/>
      <c r="L363"/>
    </row>
    <row r="364" spans="2:12" x14ac:dyDescent="0.25">
      <c r="B364"/>
      <c r="F364"/>
      <c r="J364"/>
      <c r="K364"/>
      <c r="L364"/>
    </row>
    <row r="365" spans="2:12" x14ac:dyDescent="0.25">
      <c r="B365"/>
      <c r="F365"/>
      <c r="J365"/>
      <c r="K365"/>
      <c r="L365"/>
    </row>
    <row r="366" spans="2:12" x14ac:dyDescent="0.25">
      <c r="B366"/>
      <c r="F366"/>
      <c r="J366"/>
      <c r="K366"/>
      <c r="L366"/>
    </row>
    <row r="367" spans="2:12" x14ac:dyDescent="0.25">
      <c r="B367"/>
      <c r="F367"/>
      <c r="J367"/>
      <c r="K367"/>
      <c r="L367"/>
    </row>
    <row r="368" spans="2:12" x14ac:dyDescent="0.25">
      <c r="B368"/>
      <c r="F368"/>
      <c r="J368"/>
      <c r="K368"/>
      <c r="L368"/>
    </row>
    <row r="369" spans="2:12" x14ac:dyDescent="0.25">
      <c r="B369"/>
      <c r="F369"/>
      <c r="J369"/>
      <c r="K369"/>
      <c r="L369"/>
    </row>
    <row r="370" spans="2:12" x14ac:dyDescent="0.25">
      <c r="B370"/>
      <c r="F370"/>
      <c r="J370"/>
      <c r="K370"/>
      <c r="L370"/>
    </row>
    <row r="371" spans="2:12" x14ac:dyDescent="0.25">
      <c r="B371"/>
      <c r="F371"/>
      <c r="J371"/>
      <c r="K371"/>
      <c r="L371"/>
    </row>
    <row r="372" spans="2:12" x14ac:dyDescent="0.25">
      <c r="B372"/>
      <c r="F372"/>
      <c r="J372"/>
      <c r="K372"/>
      <c r="L372"/>
    </row>
    <row r="373" spans="2:12" x14ac:dyDescent="0.25">
      <c r="B373"/>
      <c r="F373"/>
      <c r="J373"/>
      <c r="K373"/>
      <c r="L373"/>
    </row>
    <row r="374" spans="2:12" x14ac:dyDescent="0.25">
      <c r="B374"/>
      <c r="F374"/>
      <c r="J374"/>
      <c r="K374"/>
      <c r="L374"/>
    </row>
    <row r="375" spans="2:12" x14ac:dyDescent="0.25">
      <c r="B375"/>
      <c r="F375"/>
      <c r="J375"/>
      <c r="K375"/>
      <c r="L375"/>
    </row>
    <row r="376" spans="2:12" x14ac:dyDescent="0.25">
      <c r="B376"/>
      <c r="F376"/>
      <c r="J376"/>
      <c r="K376"/>
      <c r="L376"/>
    </row>
    <row r="377" spans="2:12" x14ac:dyDescent="0.25">
      <c r="B377"/>
      <c r="F377"/>
      <c r="J377"/>
      <c r="K377"/>
      <c r="L377"/>
    </row>
    <row r="378" spans="2:12" x14ac:dyDescent="0.25">
      <c r="B378"/>
      <c r="F378"/>
      <c r="J378"/>
      <c r="K378"/>
      <c r="L378"/>
    </row>
    <row r="379" spans="2:12" x14ac:dyDescent="0.25">
      <c r="B379"/>
      <c r="F379"/>
      <c r="J379"/>
      <c r="K379"/>
      <c r="L379"/>
    </row>
    <row r="380" spans="2:12" x14ac:dyDescent="0.25">
      <c r="B380"/>
      <c r="F380"/>
      <c r="J380"/>
      <c r="K380"/>
      <c r="L380"/>
    </row>
    <row r="381" spans="2:12" x14ac:dyDescent="0.25">
      <c r="B381"/>
      <c r="F381"/>
      <c r="J381"/>
      <c r="K381"/>
      <c r="L381"/>
    </row>
    <row r="382" spans="2:12" x14ac:dyDescent="0.25">
      <c r="B382"/>
      <c r="F382"/>
      <c r="J382"/>
      <c r="K382"/>
      <c r="L382"/>
    </row>
    <row r="383" spans="2:12" x14ac:dyDescent="0.25">
      <c r="B383"/>
      <c r="F383"/>
      <c r="J383"/>
      <c r="K383"/>
      <c r="L383"/>
    </row>
    <row r="384" spans="2:12" x14ac:dyDescent="0.25">
      <c r="B384"/>
      <c r="F384"/>
      <c r="J384"/>
      <c r="K384"/>
      <c r="L384"/>
    </row>
    <row r="385" spans="2:12" x14ac:dyDescent="0.25">
      <c r="B385"/>
      <c r="F385"/>
      <c r="J385"/>
      <c r="K385"/>
      <c r="L385"/>
    </row>
    <row r="386" spans="2:12" x14ac:dyDescent="0.25">
      <c r="B386"/>
      <c r="F386"/>
      <c r="J386"/>
      <c r="K386"/>
      <c r="L386"/>
    </row>
    <row r="387" spans="2:12" x14ac:dyDescent="0.25">
      <c r="B387"/>
      <c r="F387"/>
      <c r="J387"/>
      <c r="K387"/>
      <c r="L387"/>
    </row>
    <row r="388" spans="2:12" x14ac:dyDescent="0.25">
      <c r="B388"/>
      <c r="F388"/>
      <c r="J388"/>
      <c r="K388"/>
      <c r="L388"/>
    </row>
    <row r="389" spans="2:12" x14ac:dyDescent="0.25">
      <c r="B389"/>
      <c r="F389"/>
      <c r="J389"/>
      <c r="K389"/>
      <c r="L389"/>
    </row>
    <row r="390" spans="2:12" x14ac:dyDescent="0.25">
      <c r="B390"/>
      <c r="F390"/>
      <c r="J390"/>
      <c r="K390"/>
      <c r="L390"/>
    </row>
    <row r="391" spans="2:12" x14ac:dyDescent="0.25">
      <c r="B391"/>
      <c r="F391"/>
      <c r="J391"/>
      <c r="K391"/>
      <c r="L391"/>
    </row>
    <row r="392" spans="2:12" x14ac:dyDescent="0.25">
      <c r="B392"/>
      <c r="F392"/>
      <c r="J392"/>
      <c r="K392"/>
      <c r="L392"/>
    </row>
    <row r="393" spans="2:12" x14ac:dyDescent="0.25">
      <c r="B393"/>
      <c r="F393"/>
      <c r="J393"/>
      <c r="K393"/>
      <c r="L393"/>
    </row>
    <row r="394" spans="2:12" x14ac:dyDescent="0.25">
      <c r="B394"/>
      <c r="F394"/>
      <c r="J394"/>
      <c r="K394"/>
      <c r="L394"/>
    </row>
    <row r="395" spans="2:12" x14ac:dyDescent="0.25">
      <c r="B395"/>
      <c r="F395"/>
      <c r="J395"/>
      <c r="K395"/>
      <c r="L395"/>
    </row>
    <row r="396" spans="2:12" x14ac:dyDescent="0.25">
      <c r="B396"/>
      <c r="F396"/>
      <c r="J396"/>
      <c r="K396"/>
      <c r="L396"/>
    </row>
    <row r="397" spans="2:12" x14ac:dyDescent="0.25">
      <c r="B397"/>
      <c r="F397"/>
      <c r="J397"/>
      <c r="K397"/>
      <c r="L397"/>
    </row>
    <row r="398" spans="2:12" x14ac:dyDescent="0.25">
      <c r="B398"/>
      <c r="F398"/>
      <c r="J398"/>
      <c r="K398"/>
      <c r="L398"/>
    </row>
    <row r="399" spans="2:12" x14ac:dyDescent="0.25">
      <c r="B399"/>
      <c r="F399"/>
      <c r="J399"/>
      <c r="K399"/>
      <c r="L399"/>
    </row>
    <row r="400" spans="2:12" x14ac:dyDescent="0.25">
      <c r="B400"/>
      <c r="F400"/>
      <c r="J400"/>
      <c r="K400"/>
      <c r="L400"/>
    </row>
    <row r="401" spans="2:12" x14ac:dyDescent="0.25">
      <c r="B401"/>
      <c r="F401"/>
      <c r="J401"/>
      <c r="K401"/>
      <c r="L401"/>
    </row>
    <row r="402" spans="2:12" x14ac:dyDescent="0.25">
      <c r="B402"/>
      <c r="F402"/>
      <c r="J402"/>
      <c r="K402"/>
      <c r="L402"/>
    </row>
    <row r="403" spans="2:12" x14ac:dyDescent="0.25">
      <c r="B403"/>
      <c r="F403"/>
      <c r="J403"/>
      <c r="K403"/>
      <c r="L403"/>
    </row>
    <row r="404" spans="2:12" x14ac:dyDescent="0.25">
      <c r="B404"/>
      <c r="F404"/>
      <c r="J404"/>
      <c r="K404"/>
      <c r="L404"/>
    </row>
    <row r="405" spans="2:12" x14ac:dyDescent="0.25">
      <c r="B405"/>
      <c r="F405"/>
      <c r="J405"/>
      <c r="K405"/>
      <c r="L405"/>
    </row>
    <row r="406" spans="2:12" x14ac:dyDescent="0.25">
      <c r="B406"/>
      <c r="F406"/>
      <c r="J406"/>
      <c r="K406"/>
      <c r="L406"/>
    </row>
    <row r="407" spans="2:12" x14ac:dyDescent="0.25">
      <c r="B407"/>
      <c r="F407"/>
      <c r="J407"/>
      <c r="K407"/>
      <c r="L407"/>
    </row>
    <row r="408" spans="2:12" x14ac:dyDescent="0.25">
      <c r="B408"/>
      <c r="F408"/>
      <c r="J408"/>
      <c r="K408"/>
      <c r="L408"/>
    </row>
    <row r="409" spans="2:12" x14ac:dyDescent="0.25">
      <c r="B409"/>
      <c r="F409"/>
      <c r="J409"/>
      <c r="K409"/>
      <c r="L409"/>
    </row>
    <row r="410" spans="2:12" x14ac:dyDescent="0.25">
      <c r="B410"/>
      <c r="F410"/>
      <c r="J410"/>
      <c r="K410"/>
      <c r="L410"/>
    </row>
    <row r="411" spans="2:12" x14ac:dyDescent="0.25">
      <c r="B411"/>
      <c r="F411"/>
      <c r="J411"/>
      <c r="K411"/>
      <c r="L411"/>
    </row>
    <row r="412" spans="2:12" x14ac:dyDescent="0.25">
      <c r="B412"/>
      <c r="F412"/>
      <c r="J412"/>
      <c r="K412"/>
      <c r="L412"/>
    </row>
    <row r="413" spans="2:12" x14ac:dyDescent="0.25">
      <c r="B413"/>
      <c r="F413"/>
      <c r="J413"/>
      <c r="K413"/>
      <c r="L413"/>
    </row>
    <row r="414" spans="2:12" x14ac:dyDescent="0.25">
      <c r="B414"/>
      <c r="F414"/>
      <c r="J414"/>
      <c r="K414"/>
      <c r="L414"/>
    </row>
    <row r="415" spans="2:12" x14ac:dyDescent="0.25">
      <c r="B415"/>
      <c r="F415"/>
      <c r="J415"/>
      <c r="K415"/>
      <c r="L415"/>
    </row>
    <row r="416" spans="2:12" x14ac:dyDescent="0.25">
      <c r="B416"/>
      <c r="F416"/>
      <c r="J416"/>
      <c r="K416"/>
      <c r="L416"/>
    </row>
    <row r="417" spans="2:12" x14ac:dyDescent="0.25">
      <c r="B417"/>
      <c r="F417"/>
      <c r="J417"/>
      <c r="K417"/>
      <c r="L417"/>
    </row>
    <row r="418" spans="2:12" x14ac:dyDescent="0.25">
      <c r="B418"/>
      <c r="F418"/>
      <c r="J418"/>
      <c r="K418"/>
      <c r="L418"/>
    </row>
    <row r="419" spans="2:12" x14ac:dyDescent="0.25">
      <c r="B419"/>
      <c r="F419"/>
      <c r="J419"/>
      <c r="K419"/>
      <c r="L419"/>
    </row>
    <row r="420" spans="2:12" x14ac:dyDescent="0.25">
      <c r="B420"/>
      <c r="F420"/>
      <c r="J420"/>
      <c r="K420"/>
      <c r="L420"/>
    </row>
    <row r="421" spans="2:12" x14ac:dyDescent="0.25">
      <c r="B421"/>
      <c r="F421"/>
      <c r="J421"/>
      <c r="K421"/>
      <c r="L421"/>
    </row>
    <row r="422" spans="2:12" x14ac:dyDescent="0.25">
      <c r="B422"/>
      <c r="F422"/>
      <c r="J422"/>
      <c r="K422"/>
      <c r="L422"/>
    </row>
    <row r="423" spans="2:12" x14ac:dyDescent="0.25">
      <c r="B423"/>
      <c r="F423"/>
      <c r="J423"/>
      <c r="K423"/>
      <c r="L423"/>
    </row>
    <row r="424" spans="2:12" x14ac:dyDescent="0.25">
      <c r="B424"/>
      <c r="F424"/>
      <c r="J424"/>
      <c r="K424"/>
      <c r="L424"/>
    </row>
    <row r="425" spans="2:12" x14ac:dyDescent="0.25">
      <c r="B425"/>
      <c r="F425"/>
      <c r="J425"/>
      <c r="K425"/>
      <c r="L425"/>
    </row>
    <row r="426" spans="2:12" x14ac:dyDescent="0.25">
      <c r="B426"/>
      <c r="F426"/>
      <c r="J426"/>
      <c r="K426"/>
      <c r="L426"/>
    </row>
    <row r="427" spans="2:12" x14ac:dyDescent="0.25">
      <c r="B427"/>
      <c r="F427"/>
      <c r="J427"/>
      <c r="K427"/>
      <c r="L427"/>
    </row>
    <row r="428" spans="2:12" x14ac:dyDescent="0.25">
      <c r="B428"/>
      <c r="F428"/>
      <c r="J428"/>
      <c r="K428"/>
      <c r="L428"/>
    </row>
    <row r="429" spans="2:12" x14ac:dyDescent="0.25">
      <c r="B429"/>
      <c r="F429"/>
      <c r="J429"/>
      <c r="K429"/>
      <c r="L429"/>
    </row>
    <row r="430" spans="2:12" x14ac:dyDescent="0.25">
      <c r="B430"/>
      <c r="F430"/>
      <c r="J430"/>
      <c r="K430"/>
      <c r="L430"/>
    </row>
    <row r="431" spans="2:12" x14ac:dyDescent="0.25">
      <c r="B431"/>
      <c r="F431"/>
      <c r="J431"/>
      <c r="K431"/>
      <c r="L431"/>
    </row>
    <row r="432" spans="2:12" x14ac:dyDescent="0.25">
      <c r="B432"/>
      <c r="F432"/>
      <c r="J432"/>
      <c r="K432"/>
      <c r="L432"/>
    </row>
    <row r="433" spans="2:12" x14ac:dyDescent="0.25">
      <c r="B433"/>
      <c r="F433"/>
      <c r="J433"/>
      <c r="K433"/>
      <c r="L433"/>
    </row>
    <row r="434" spans="2:12" x14ac:dyDescent="0.25">
      <c r="B434"/>
      <c r="F434"/>
      <c r="J434"/>
      <c r="K434"/>
      <c r="L434"/>
    </row>
    <row r="435" spans="2:12" x14ac:dyDescent="0.25">
      <c r="B435"/>
      <c r="F435"/>
      <c r="J435"/>
      <c r="K435"/>
      <c r="L435"/>
    </row>
    <row r="436" spans="2:12" x14ac:dyDescent="0.25">
      <c r="B436"/>
      <c r="F436"/>
      <c r="J436"/>
      <c r="K436"/>
      <c r="L436"/>
    </row>
    <row r="437" spans="2:12" x14ac:dyDescent="0.25">
      <c r="B437"/>
      <c r="F437"/>
      <c r="J437"/>
      <c r="K437"/>
      <c r="L437"/>
    </row>
    <row r="438" spans="2:12" x14ac:dyDescent="0.25">
      <c r="B438"/>
      <c r="F438"/>
      <c r="J438"/>
      <c r="K438"/>
      <c r="L438"/>
    </row>
    <row r="439" spans="2:12" x14ac:dyDescent="0.25">
      <c r="B439"/>
      <c r="F439"/>
      <c r="J439"/>
      <c r="K439"/>
      <c r="L439"/>
    </row>
    <row r="440" spans="2:12" x14ac:dyDescent="0.25">
      <c r="B440"/>
      <c r="F440"/>
      <c r="J440"/>
      <c r="K440"/>
      <c r="L440"/>
    </row>
    <row r="441" spans="2:12" x14ac:dyDescent="0.25">
      <c r="B441"/>
      <c r="F441"/>
      <c r="J441"/>
      <c r="K441"/>
      <c r="L441"/>
    </row>
    <row r="442" spans="2:12" x14ac:dyDescent="0.25">
      <c r="B442"/>
      <c r="F442"/>
      <c r="J442"/>
      <c r="K442"/>
      <c r="L442"/>
    </row>
    <row r="443" spans="2:12" x14ac:dyDescent="0.25">
      <c r="B443"/>
      <c r="F443"/>
      <c r="J443"/>
      <c r="K443"/>
      <c r="L443"/>
    </row>
    <row r="444" spans="2:12" x14ac:dyDescent="0.25">
      <c r="B444"/>
      <c r="F444"/>
      <c r="J444"/>
      <c r="K444"/>
      <c r="L444"/>
    </row>
    <row r="445" spans="2:12" x14ac:dyDescent="0.25">
      <c r="B445"/>
      <c r="F445"/>
      <c r="J445"/>
      <c r="K445"/>
      <c r="L445"/>
    </row>
    <row r="446" spans="2:12" x14ac:dyDescent="0.25">
      <c r="B446"/>
      <c r="F446"/>
      <c r="J446"/>
      <c r="K446"/>
      <c r="L446"/>
    </row>
    <row r="447" spans="2:12" x14ac:dyDescent="0.25">
      <c r="B447"/>
      <c r="F447"/>
      <c r="J447"/>
      <c r="K447"/>
      <c r="L447"/>
    </row>
    <row r="448" spans="2:12" x14ac:dyDescent="0.25">
      <c r="B448"/>
      <c r="F448"/>
      <c r="J448"/>
      <c r="K448"/>
      <c r="L448"/>
    </row>
    <row r="449" spans="2:12" x14ac:dyDescent="0.25">
      <c r="B449"/>
      <c r="F449"/>
      <c r="J449"/>
      <c r="K449"/>
      <c r="L449"/>
    </row>
    <row r="450" spans="2:12" x14ac:dyDescent="0.25">
      <c r="B450"/>
      <c r="F450"/>
      <c r="J450"/>
      <c r="K450"/>
      <c r="L450"/>
    </row>
    <row r="451" spans="2:12" x14ac:dyDescent="0.25">
      <c r="B451"/>
      <c r="F451"/>
      <c r="J451"/>
      <c r="K451"/>
      <c r="L451"/>
    </row>
    <row r="452" spans="2:12" x14ac:dyDescent="0.25">
      <c r="B452"/>
      <c r="F452"/>
      <c r="J452"/>
      <c r="K452"/>
      <c r="L452"/>
    </row>
    <row r="453" spans="2:12" x14ac:dyDescent="0.25">
      <c r="B453"/>
      <c r="F453"/>
      <c r="J453"/>
      <c r="K453"/>
      <c r="L453"/>
    </row>
    <row r="454" spans="2:12" x14ac:dyDescent="0.25">
      <c r="B454"/>
      <c r="F454"/>
      <c r="J454"/>
      <c r="K454"/>
      <c r="L454"/>
    </row>
    <row r="455" spans="2:12" x14ac:dyDescent="0.25">
      <c r="B455"/>
      <c r="F455"/>
      <c r="J455"/>
      <c r="K455"/>
      <c r="L455"/>
    </row>
    <row r="456" spans="2:12" x14ac:dyDescent="0.25">
      <c r="B456"/>
      <c r="F456"/>
      <c r="J456"/>
      <c r="K456"/>
      <c r="L456"/>
    </row>
    <row r="457" spans="2:12" x14ac:dyDescent="0.25">
      <c r="B457"/>
      <c r="F457"/>
      <c r="J457"/>
      <c r="K457"/>
      <c r="L457"/>
    </row>
    <row r="458" spans="2:12" x14ac:dyDescent="0.25">
      <c r="B458"/>
      <c r="F458"/>
      <c r="J458"/>
      <c r="K458"/>
      <c r="L458"/>
    </row>
    <row r="459" spans="2:12" x14ac:dyDescent="0.25">
      <c r="B459"/>
      <c r="F459"/>
      <c r="J459"/>
      <c r="K459"/>
      <c r="L459"/>
    </row>
    <row r="460" spans="2:12" x14ac:dyDescent="0.25">
      <c r="B460"/>
      <c r="F460"/>
      <c r="J460"/>
      <c r="K460"/>
      <c r="L460"/>
    </row>
    <row r="461" spans="2:12" x14ac:dyDescent="0.25">
      <c r="B461"/>
      <c r="F461"/>
      <c r="J461"/>
      <c r="K461"/>
      <c r="L461"/>
    </row>
    <row r="462" spans="2:12" x14ac:dyDescent="0.25">
      <c r="B462"/>
      <c r="F462"/>
      <c r="J462"/>
      <c r="K462"/>
      <c r="L462"/>
    </row>
    <row r="463" spans="2:12" x14ac:dyDescent="0.25">
      <c r="B463"/>
      <c r="F463"/>
      <c r="J463"/>
      <c r="K463"/>
      <c r="L463"/>
    </row>
    <row r="464" spans="2:12" x14ac:dyDescent="0.25">
      <c r="B464"/>
      <c r="F464"/>
      <c r="J464"/>
      <c r="K464"/>
      <c r="L464"/>
    </row>
    <row r="465" spans="2:12" x14ac:dyDescent="0.25">
      <c r="B465"/>
      <c r="F465"/>
      <c r="J465"/>
      <c r="K465"/>
      <c r="L465"/>
    </row>
    <row r="466" spans="2:12" x14ac:dyDescent="0.25">
      <c r="B466"/>
      <c r="F466"/>
      <c r="J466"/>
      <c r="K466"/>
      <c r="L466"/>
    </row>
    <row r="467" spans="2:12" x14ac:dyDescent="0.25">
      <c r="B467"/>
      <c r="F467"/>
      <c r="J467"/>
      <c r="K467"/>
      <c r="L467"/>
    </row>
    <row r="468" spans="2:12" x14ac:dyDescent="0.25">
      <c r="B468"/>
      <c r="F468"/>
      <c r="J468"/>
      <c r="K468"/>
      <c r="L468"/>
    </row>
    <row r="469" spans="2:12" x14ac:dyDescent="0.25">
      <c r="B469"/>
      <c r="F469"/>
      <c r="J469"/>
      <c r="K469"/>
      <c r="L469"/>
    </row>
    <row r="470" spans="2:12" x14ac:dyDescent="0.25">
      <c r="B470"/>
      <c r="F470"/>
      <c r="J470"/>
      <c r="K470"/>
      <c r="L470"/>
    </row>
    <row r="471" spans="2:12" x14ac:dyDescent="0.25">
      <c r="B471"/>
      <c r="F471"/>
      <c r="J471"/>
      <c r="K471"/>
      <c r="L471"/>
    </row>
    <row r="472" spans="2:12" x14ac:dyDescent="0.25">
      <c r="B472"/>
      <c r="F472"/>
      <c r="J472"/>
      <c r="K472"/>
      <c r="L472"/>
    </row>
    <row r="473" spans="2:12" x14ac:dyDescent="0.25">
      <c r="B473"/>
      <c r="F473"/>
      <c r="J473"/>
      <c r="K473"/>
      <c r="L473"/>
    </row>
    <row r="474" spans="2:12" x14ac:dyDescent="0.25">
      <c r="B474"/>
      <c r="F474"/>
      <c r="J474"/>
      <c r="K474"/>
      <c r="L474"/>
    </row>
    <row r="475" spans="2:12" x14ac:dyDescent="0.25">
      <c r="B475"/>
      <c r="F475"/>
      <c r="J475"/>
      <c r="K475"/>
      <c r="L475"/>
    </row>
    <row r="476" spans="2:12" x14ac:dyDescent="0.25">
      <c r="B476"/>
      <c r="F476"/>
      <c r="J476"/>
      <c r="K476"/>
      <c r="L476"/>
    </row>
    <row r="477" spans="2:12" x14ac:dyDescent="0.25">
      <c r="B477"/>
      <c r="F477"/>
      <c r="J477"/>
      <c r="K477"/>
      <c r="L477"/>
    </row>
    <row r="478" spans="2:12" x14ac:dyDescent="0.25">
      <c r="B478"/>
      <c r="F478"/>
      <c r="J478"/>
      <c r="K478"/>
      <c r="L478"/>
    </row>
    <row r="479" spans="2:12" x14ac:dyDescent="0.25">
      <c r="B479"/>
      <c r="F479"/>
      <c r="J479"/>
      <c r="K479"/>
      <c r="L479"/>
    </row>
    <row r="480" spans="2:12" x14ac:dyDescent="0.25">
      <c r="B480"/>
      <c r="F480"/>
      <c r="J480"/>
      <c r="K480"/>
      <c r="L480"/>
    </row>
    <row r="481" spans="2:12" x14ac:dyDescent="0.25">
      <c r="B481"/>
      <c r="F481"/>
      <c r="J481"/>
      <c r="K481"/>
      <c r="L481"/>
    </row>
    <row r="482" spans="2:12" x14ac:dyDescent="0.25">
      <c r="B482"/>
      <c r="F482"/>
      <c r="J482"/>
      <c r="K482"/>
      <c r="L482"/>
    </row>
    <row r="483" spans="2:12" x14ac:dyDescent="0.25">
      <c r="B483"/>
      <c r="F483"/>
      <c r="J483"/>
      <c r="K483"/>
      <c r="L483"/>
    </row>
    <row r="484" spans="2:12" x14ac:dyDescent="0.25">
      <c r="B484"/>
      <c r="F484"/>
      <c r="J484"/>
      <c r="K484"/>
      <c r="L484"/>
    </row>
    <row r="485" spans="2:12" x14ac:dyDescent="0.25">
      <c r="B485"/>
      <c r="F485"/>
      <c r="J485"/>
      <c r="K485"/>
      <c r="L485"/>
    </row>
    <row r="486" spans="2:12" x14ac:dyDescent="0.25">
      <c r="B486"/>
      <c r="F486"/>
      <c r="J486"/>
      <c r="K486"/>
      <c r="L486"/>
    </row>
    <row r="487" spans="2:12" x14ac:dyDescent="0.25">
      <c r="B487"/>
      <c r="F487"/>
      <c r="J487"/>
      <c r="K487"/>
      <c r="L487"/>
    </row>
    <row r="488" spans="2:12" x14ac:dyDescent="0.25">
      <c r="B488"/>
      <c r="F488"/>
      <c r="J488"/>
      <c r="K488"/>
      <c r="L488"/>
    </row>
    <row r="489" spans="2:12" x14ac:dyDescent="0.25">
      <c r="B489"/>
      <c r="F489"/>
      <c r="J489"/>
      <c r="K489"/>
      <c r="L489"/>
    </row>
    <row r="490" spans="2:12" x14ac:dyDescent="0.25">
      <c r="B490"/>
      <c r="F490"/>
      <c r="J490"/>
      <c r="K490"/>
      <c r="L490"/>
    </row>
    <row r="491" spans="2:12" x14ac:dyDescent="0.25">
      <c r="B491"/>
      <c r="F491"/>
      <c r="J491"/>
      <c r="K491"/>
      <c r="L491"/>
    </row>
    <row r="492" spans="2:12" x14ac:dyDescent="0.25">
      <c r="B492"/>
      <c r="F492"/>
      <c r="J492"/>
      <c r="K492"/>
      <c r="L492"/>
    </row>
    <row r="493" spans="2:12" x14ac:dyDescent="0.25">
      <c r="B493"/>
      <c r="F493"/>
      <c r="J493"/>
      <c r="K493"/>
      <c r="L493"/>
    </row>
    <row r="494" spans="2:12" x14ac:dyDescent="0.25">
      <c r="B494"/>
      <c r="F494"/>
      <c r="J494"/>
      <c r="K494"/>
      <c r="L494"/>
    </row>
    <row r="495" spans="2:12" x14ac:dyDescent="0.25">
      <c r="B495"/>
      <c r="F495"/>
      <c r="J495"/>
      <c r="K495"/>
      <c r="L495"/>
    </row>
    <row r="496" spans="2:12" x14ac:dyDescent="0.25">
      <c r="B496"/>
      <c r="F496"/>
      <c r="J496"/>
      <c r="K496"/>
      <c r="L496"/>
    </row>
    <row r="497" spans="2:12" x14ac:dyDescent="0.25">
      <c r="B497"/>
      <c r="F497"/>
      <c r="J497"/>
      <c r="K497"/>
      <c r="L497"/>
    </row>
    <row r="498" spans="2:12" x14ac:dyDescent="0.25">
      <c r="B498"/>
      <c r="F498"/>
      <c r="J498"/>
      <c r="K498"/>
      <c r="L498"/>
    </row>
    <row r="499" spans="2:12" x14ac:dyDescent="0.25">
      <c r="B499"/>
      <c r="F499"/>
      <c r="J499"/>
      <c r="K499"/>
      <c r="L499"/>
    </row>
    <row r="500" spans="2:12" x14ac:dyDescent="0.25">
      <c r="B500"/>
      <c r="F500"/>
      <c r="J500"/>
      <c r="K500"/>
      <c r="L500"/>
    </row>
    <row r="501" spans="2:12" x14ac:dyDescent="0.25">
      <c r="B501"/>
      <c r="F501"/>
      <c r="J501"/>
      <c r="K501"/>
      <c r="L501"/>
    </row>
    <row r="502" spans="2:12" x14ac:dyDescent="0.25">
      <c r="B502"/>
      <c r="F502"/>
      <c r="J502"/>
      <c r="K502"/>
      <c r="L502"/>
    </row>
    <row r="503" spans="2:12" x14ac:dyDescent="0.25">
      <c r="B503"/>
      <c r="F503"/>
      <c r="J503"/>
      <c r="K503"/>
      <c r="L503"/>
    </row>
    <row r="504" spans="2:12" x14ac:dyDescent="0.25">
      <c r="B504"/>
      <c r="F504"/>
      <c r="J504"/>
      <c r="K504"/>
      <c r="L504"/>
    </row>
    <row r="505" spans="2:12" x14ac:dyDescent="0.25">
      <c r="B505"/>
      <c r="F505"/>
      <c r="J505"/>
      <c r="K505"/>
      <c r="L505"/>
    </row>
    <row r="506" spans="2:12" x14ac:dyDescent="0.25">
      <c r="B506"/>
      <c r="F506"/>
      <c r="J506"/>
      <c r="K506"/>
      <c r="L506"/>
    </row>
    <row r="507" spans="2:12" x14ac:dyDescent="0.25">
      <c r="B507"/>
      <c r="F507"/>
      <c r="J507"/>
      <c r="K507"/>
      <c r="L507"/>
    </row>
    <row r="508" spans="2:12" x14ac:dyDescent="0.25">
      <c r="B508"/>
      <c r="F508"/>
      <c r="J508"/>
      <c r="K508"/>
      <c r="L508"/>
    </row>
    <row r="509" spans="2:12" x14ac:dyDescent="0.25">
      <c r="B509"/>
      <c r="F509"/>
      <c r="J509"/>
      <c r="K509"/>
      <c r="L509"/>
    </row>
    <row r="510" spans="2:12" x14ac:dyDescent="0.25">
      <c r="B510"/>
      <c r="F510"/>
      <c r="J510"/>
      <c r="K510"/>
      <c r="L510"/>
    </row>
    <row r="511" spans="2:12" x14ac:dyDescent="0.25">
      <c r="B511"/>
      <c r="F511"/>
      <c r="J511"/>
      <c r="K511"/>
      <c r="L511"/>
    </row>
    <row r="512" spans="2:12" x14ac:dyDescent="0.25">
      <c r="B512"/>
      <c r="F512"/>
      <c r="J512"/>
      <c r="K512"/>
      <c r="L512"/>
    </row>
    <row r="513" spans="2:12" x14ac:dyDescent="0.25">
      <c r="B513"/>
      <c r="F513"/>
      <c r="J513"/>
      <c r="K513"/>
      <c r="L513"/>
    </row>
    <row r="514" spans="2:12" x14ac:dyDescent="0.25">
      <c r="B514"/>
      <c r="F514"/>
      <c r="J514"/>
      <c r="K514"/>
      <c r="L514"/>
    </row>
    <row r="515" spans="2:12" x14ac:dyDescent="0.25">
      <c r="B515"/>
      <c r="F515"/>
      <c r="J515"/>
      <c r="K515"/>
      <c r="L515"/>
    </row>
    <row r="516" spans="2:12" x14ac:dyDescent="0.25">
      <c r="B516"/>
      <c r="F516"/>
      <c r="J516"/>
      <c r="K516"/>
      <c r="L516"/>
    </row>
    <row r="517" spans="2:12" x14ac:dyDescent="0.25">
      <c r="B517"/>
      <c r="F517"/>
      <c r="J517"/>
      <c r="K517"/>
      <c r="L517"/>
    </row>
    <row r="518" spans="2:12" x14ac:dyDescent="0.25">
      <c r="B518"/>
      <c r="F518"/>
      <c r="J518"/>
      <c r="K518"/>
      <c r="L518"/>
    </row>
    <row r="519" spans="2:12" x14ac:dyDescent="0.25">
      <c r="B519"/>
      <c r="F519"/>
      <c r="J519"/>
      <c r="K519"/>
      <c r="L519"/>
    </row>
    <row r="520" spans="2:12" x14ac:dyDescent="0.25">
      <c r="B520"/>
      <c r="F520"/>
      <c r="J520"/>
      <c r="K520"/>
      <c r="L520"/>
    </row>
    <row r="521" spans="2:12" x14ac:dyDescent="0.25">
      <c r="B521"/>
      <c r="F521"/>
      <c r="J521"/>
      <c r="K521"/>
      <c r="L521"/>
    </row>
    <row r="522" spans="2:12" x14ac:dyDescent="0.25">
      <c r="B522"/>
      <c r="F522"/>
      <c r="J522"/>
      <c r="K522"/>
      <c r="L522"/>
    </row>
    <row r="523" spans="2:12" x14ac:dyDescent="0.25">
      <c r="B523"/>
      <c r="F523"/>
      <c r="J523"/>
      <c r="K523"/>
      <c r="L523"/>
    </row>
    <row r="524" spans="2:12" x14ac:dyDescent="0.25">
      <c r="B524"/>
      <c r="F524"/>
      <c r="J524"/>
      <c r="K524"/>
      <c r="L524"/>
    </row>
    <row r="525" spans="2:12" x14ac:dyDescent="0.25">
      <c r="B525"/>
      <c r="F525"/>
      <c r="J525"/>
      <c r="K525"/>
      <c r="L525"/>
    </row>
    <row r="526" spans="2:12" x14ac:dyDescent="0.25">
      <c r="B526"/>
      <c r="F526"/>
      <c r="J526"/>
      <c r="K526"/>
      <c r="L526"/>
    </row>
    <row r="527" spans="2:12" x14ac:dyDescent="0.25">
      <c r="B527"/>
      <c r="F527"/>
      <c r="J527"/>
      <c r="K527"/>
      <c r="L527"/>
    </row>
    <row r="528" spans="2:12" x14ac:dyDescent="0.25">
      <c r="B528"/>
      <c r="F528"/>
      <c r="J528"/>
      <c r="K528"/>
      <c r="L528"/>
    </row>
    <row r="529" spans="2:12" x14ac:dyDescent="0.25">
      <c r="B529"/>
      <c r="F529"/>
      <c r="J529"/>
      <c r="K529"/>
      <c r="L529"/>
    </row>
    <row r="530" spans="2:12" x14ac:dyDescent="0.25">
      <c r="B530"/>
      <c r="F530"/>
      <c r="J530"/>
      <c r="K530"/>
      <c r="L530"/>
    </row>
    <row r="531" spans="2:12" x14ac:dyDescent="0.25">
      <c r="B531"/>
      <c r="F531"/>
      <c r="J531"/>
      <c r="K531"/>
      <c r="L531"/>
    </row>
    <row r="532" spans="2:12" x14ac:dyDescent="0.25">
      <c r="B532"/>
      <c r="F532"/>
      <c r="J532"/>
      <c r="K532"/>
      <c r="L532"/>
    </row>
    <row r="533" spans="2:12" x14ac:dyDescent="0.25">
      <c r="B533"/>
      <c r="F533"/>
      <c r="J533"/>
      <c r="K533"/>
      <c r="L533"/>
    </row>
    <row r="534" spans="2:12" x14ac:dyDescent="0.25">
      <c r="B534"/>
      <c r="F534"/>
      <c r="J534"/>
      <c r="K534"/>
      <c r="L534"/>
    </row>
    <row r="535" spans="2:12" x14ac:dyDescent="0.25">
      <c r="B535"/>
      <c r="F535"/>
      <c r="J535"/>
      <c r="K535"/>
      <c r="L535"/>
    </row>
    <row r="536" spans="2:12" x14ac:dyDescent="0.25">
      <c r="B536"/>
      <c r="F536"/>
      <c r="J536"/>
      <c r="K536"/>
      <c r="L536"/>
    </row>
    <row r="537" spans="2:12" x14ac:dyDescent="0.25">
      <c r="B537"/>
      <c r="F537"/>
      <c r="J537"/>
      <c r="K537"/>
      <c r="L537"/>
    </row>
    <row r="538" spans="2:12" x14ac:dyDescent="0.25">
      <c r="B538"/>
      <c r="F538"/>
      <c r="J538"/>
      <c r="K538"/>
      <c r="L538"/>
    </row>
    <row r="539" spans="2:12" x14ac:dyDescent="0.25">
      <c r="B539"/>
      <c r="F539"/>
      <c r="J539"/>
      <c r="K539"/>
      <c r="L539"/>
    </row>
    <row r="540" spans="2:12" x14ac:dyDescent="0.25">
      <c r="B540"/>
      <c r="F540"/>
      <c r="J540"/>
      <c r="K540"/>
      <c r="L540"/>
    </row>
    <row r="541" spans="2:12" x14ac:dyDescent="0.25">
      <c r="B541"/>
      <c r="F541"/>
      <c r="J541"/>
      <c r="K541"/>
      <c r="L541"/>
    </row>
    <row r="542" spans="2:12" x14ac:dyDescent="0.25">
      <c r="B542"/>
      <c r="F542"/>
      <c r="J542"/>
      <c r="K542"/>
      <c r="L542"/>
    </row>
    <row r="543" spans="2:12" x14ac:dyDescent="0.25">
      <c r="B543"/>
      <c r="F543"/>
      <c r="J543"/>
      <c r="K543"/>
      <c r="L543"/>
    </row>
    <row r="544" spans="2:12" x14ac:dyDescent="0.25">
      <c r="B544"/>
      <c r="F544"/>
      <c r="J544"/>
      <c r="K544"/>
      <c r="L544"/>
    </row>
    <row r="545" spans="2:12" x14ac:dyDescent="0.25">
      <c r="B545"/>
      <c r="F545"/>
      <c r="J545"/>
      <c r="K545"/>
      <c r="L545"/>
    </row>
    <row r="546" spans="2:12" x14ac:dyDescent="0.25">
      <c r="B546"/>
      <c r="F546"/>
      <c r="J546"/>
      <c r="K546"/>
      <c r="L546"/>
    </row>
    <row r="547" spans="2:12" x14ac:dyDescent="0.25">
      <c r="B547"/>
      <c r="F547"/>
      <c r="J547"/>
      <c r="K547"/>
      <c r="L547"/>
    </row>
    <row r="548" spans="2:12" x14ac:dyDescent="0.25">
      <c r="B548"/>
      <c r="F548"/>
      <c r="J548"/>
      <c r="K548"/>
      <c r="L548"/>
    </row>
    <row r="549" spans="2:12" x14ac:dyDescent="0.25">
      <c r="B549"/>
      <c r="F549"/>
      <c r="J549"/>
      <c r="K549"/>
      <c r="L549"/>
    </row>
    <row r="550" spans="2:12" x14ac:dyDescent="0.25">
      <c r="B550"/>
      <c r="F550"/>
      <c r="J550"/>
      <c r="K550"/>
      <c r="L550"/>
    </row>
    <row r="551" spans="2:12" x14ac:dyDescent="0.25">
      <c r="B551"/>
      <c r="F551"/>
      <c r="J551"/>
      <c r="K551"/>
      <c r="L551"/>
    </row>
    <row r="552" spans="2:12" x14ac:dyDescent="0.25">
      <c r="B552"/>
      <c r="F552"/>
      <c r="J552"/>
      <c r="K552"/>
      <c r="L552"/>
    </row>
    <row r="553" spans="2:12" x14ac:dyDescent="0.25">
      <c r="B553"/>
      <c r="F553"/>
      <c r="J553"/>
      <c r="K553"/>
      <c r="L553"/>
    </row>
    <row r="554" spans="2:12" x14ac:dyDescent="0.25">
      <c r="B554"/>
      <c r="F554"/>
      <c r="J554"/>
      <c r="K554"/>
      <c r="L554"/>
    </row>
    <row r="555" spans="2:12" x14ac:dyDescent="0.25">
      <c r="B555"/>
      <c r="F555"/>
      <c r="J555"/>
      <c r="K555"/>
      <c r="L555"/>
    </row>
    <row r="556" spans="2:12" x14ac:dyDescent="0.25">
      <c r="B556"/>
      <c r="F556"/>
      <c r="J556"/>
      <c r="K556"/>
      <c r="L556"/>
    </row>
    <row r="557" spans="2:12" x14ac:dyDescent="0.25">
      <c r="B557"/>
      <c r="F557"/>
      <c r="J557"/>
      <c r="K557"/>
      <c r="L557"/>
    </row>
    <row r="558" spans="2:12" x14ac:dyDescent="0.25">
      <c r="B558"/>
      <c r="F558"/>
      <c r="J558"/>
      <c r="K558"/>
      <c r="L558"/>
    </row>
  </sheetData>
  <mergeCells count="7">
    <mergeCell ref="A131:B132"/>
    <mergeCell ref="B2:E2"/>
    <mergeCell ref="I2:L2"/>
    <mergeCell ref="A51:B52"/>
    <mergeCell ref="A25:B26"/>
    <mergeCell ref="A80:B81"/>
    <mergeCell ref="A106:B107"/>
  </mergeCells>
  <phoneticPr fontId="6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75" fitToHeight="0" orientation="portrait" horizontalDpi="4294967293" verticalDpi="4294967293" r:id="rId1"/>
  <rowBreaks count="5" manualBreakCount="5">
    <brk id="23" max="16383" man="1"/>
    <brk id="49" max="16383" man="1"/>
    <brk id="78" max="16383" man="1"/>
    <brk id="104" max="16383" man="1"/>
    <brk id="129" max="16383" man="1"/>
  </rowBreaks>
  <ignoredErrors>
    <ignoredError sqref="C29:E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PREENCHER</vt:lpstr>
      <vt:lpstr>PONTOS  Classe D - NÃO MEXER!</vt:lpstr>
      <vt:lpstr>RESULTADO FINAL</vt:lpstr>
      <vt:lpstr>PARÃMETROS - NÃO MEXER !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Carla Souza</cp:lastModifiedBy>
  <cp:lastPrinted>2023-03-28T14:58:42Z</cp:lastPrinted>
  <dcterms:created xsi:type="dcterms:W3CDTF">2014-10-10T20:52:45Z</dcterms:created>
  <dcterms:modified xsi:type="dcterms:W3CDTF">2023-03-28T17:54:25Z</dcterms:modified>
</cp:coreProperties>
</file>