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as\Desktop\Pagina da COPPE - documentos docentes\"/>
    </mc:Choice>
  </mc:AlternateContent>
  <xr:revisionPtr revIDLastSave="0" documentId="8_{38F0F5DB-CA6B-4DC2-84FD-AF26645D8881}" xr6:coauthVersionLast="47" xr6:coauthVersionMax="47" xr10:uidLastSave="{00000000-0000-0000-0000-000000000000}"/>
  <bookViews>
    <workbookView xWindow="21480" yWindow="-120" windowWidth="24240" windowHeight="13140" activeTab="2" xr2:uid="{00000000-000D-0000-FFFF-FFFF00000000}"/>
  </bookViews>
  <sheets>
    <sheet name="PREENCHER" sheetId="2" r:id="rId1"/>
    <sheet name="PONTOS  Classe B - NÃO MEXER!" sheetId="8" r:id="rId2"/>
    <sheet name="RESULTADO FINAL" sheetId="9" r:id="rId3"/>
    <sheet name="PARÃMETROS - NÃO MEXER !" sheetId="1" r:id="rId4"/>
  </sheets>
  <definedNames>
    <definedName name="_xlnm._FilterDatabase" localSheetId="0" hidden="1">PREENCHER!$B$3:$K$10</definedName>
    <definedName name="_xlnm.Print_Area" localSheetId="3">'PARÃMETROS - NÃO MEXER !'!$A$1:$M$151</definedName>
  </definedNames>
  <calcPr calcId="191029"/>
</workbook>
</file>

<file path=xl/calcChain.xml><?xml version="1.0" encoding="utf-8"?>
<calcChain xmlns="http://schemas.openxmlformats.org/spreadsheetml/2006/main">
  <c r="D4" i="9" l="1"/>
  <c r="D13" i="8" l="1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R135" i="8"/>
  <c r="S135" i="8"/>
  <c r="T135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R137" i="8"/>
  <c r="S137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R138" i="8"/>
  <c r="S138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R139" i="8"/>
  <c r="S139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R143" i="8"/>
  <c r="S143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R144" i="8"/>
  <c r="S144" i="8"/>
  <c r="D145" i="8"/>
  <c r="E145" i="8"/>
  <c r="U145" i="8" s="1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R147" i="8"/>
  <c r="S147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R150" i="8"/>
  <c r="S150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S107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R108" i="8"/>
  <c r="S108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R111" i="8"/>
  <c r="S111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R115" i="8"/>
  <c r="S115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R116" i="8"/>
  <c r="S116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R117" i="8"/>
  <c r="S117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R118" i="8"/>
  <c r="S118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R119" i="8"/>
  <c r="S119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S87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R92" i="8"/>
  <c r="S92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D37" i="8"/>
  <c r="U37" i="8" s="1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D46" i="8"/>
  <c r="U46" i="8" s="1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D50" i="8"/>
  <c r="U50" i="8" s="1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D52" i="8"/>
  <c r="U52" i="8" s="1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150" i="8"/>
  <c r="U150" i="8" s="1"/>
  <c r="T149" i="8"/>
  <c r="T148" i="8"/>
  <c r="T147" i="8"/>
  <c r="T146" i="8"/>
  <c r="U146" i="8" s="1"/>
  <c r="T145" i="8"/>
  <c r="T144" i="8"/>
  <c r="T143" i="8"/>
  <c r="T142" i="8"/>
  <c r="U142" i="8" s="1"/>
  <c r="T141" i="8"/>
  <c r="T140" i="8"/>
  <c r="T139" i="8"/>
  <c r="T138" i="8"/>
  <c r="U138" i="8" s="1"/>
  <c r="T137" i="8"/>
  <c r="T136" i="8"/>
  <c r="T134" i="8"/>
  <c r="T133" i="8"/>
  <c r="U133" i="8" s="1"/>
  <c r="T119" i="8"/>
  <c r="T118" i="8"/>
  <c r="U118" i="8" s="1"/>
  <c r="T117" i="8"/>
  <c r="T116" i="8"/>
  <c r="U116" i="8" s="1"/>
  <c r="T115" i="8"/>
  <c r="T114" i="8"/>
  <c r="U114" i="8" s="1"/>
  <c r="T113" i="8"/>
  <c r="T112" i="8"/>
  <c r="U112" i="8" s="1"/>
  <c r="T111" i="8"/>
  <c r="T110" i="8"/>
  <c r="U110" i="8" s="1"/>
  <c r="T109" i="8"/>
  <c r="T108" i="8"/>
  <c r="U108" i="8" s="1"/>
  <c r="T107" i="8"/>
  <c r="T106" i="8"/>
  <c r="U106" i="8" s="1"/>
  <c r="T105" i="8"/>
  <c r="T104" i="8"/>
  <c r="U104" i="8" s="1"/>
  <c r="T103" i="8"/>
  <c r="T102" i="8"/>
  <c r="U102" i="8" s="1"/>
  <c r="T101" i="8"/>
  <c r="T100" i="8"/>
  <c r="U100" i="8" s="1"/>
  <c r="T99" i="8"/>
  <c r="T93" i="8"/>
  <c r="U93" i="8" s="1"/>
  <c r="T92" i="8"/>
  <c r="T91" i="8"/>
  <c r="T90" i="8"/>
  <c r="T89" i="8"/>
  <c r="U89" i="8" s="1"/>
  <c r="T88" i="8"/>
  <c r="T87" i="8"/>
  <c r="T86" i="8"/>
  <c r="T85" i="8"/>
  <c r="U85" i="8" s="1"/>
  <c r="T84" i="8"/>
  <c r="T83" i="8"/>
  <c r="T82" i="8"/>
  <c r="T81" i="8"/>
  <c r="U81" i="8" s="1"/>
  <c r="T80" i="8"/>
  <c r="T79" i="8"/>
  <c r="T78" i="8"/>
  <c r="T77" i="8"/>
  <c r="U77" i="8" s="1"/>
  <c r="T75" i="8"/>
  <c r="T73" i="8"/>
  <c r="U73" i="8" s="1"/>
  <c r="T72" i="8"/>
  <c r="T71" i="8"/>
  <c r="T60" i="8"/>
  <c r="T59" i="8"/>
  <c r="T58" i="8"/>
  <c r="T57" i="8"/>
  <c r="T56" i="8"/>
  <c r="T55" i="8"/>
  <c r="T54" i="8"/>
  <c r="T53" i="8"/>
  <c r="T52" i="8"/>
  <c r="T51" i="8"/>
  <c r="T50" i="8"/>
  <c r="T49" i="8"/>
  <c r="T48" i="8"/>
  <c r="T47" i="8"/>
  <c r="T46" i="8"/>
  <c r="T45" i="8"/>
  <c r="T44" i="8"/>
  <c r="T43" i="8"/>
  <c r="T42" i="8"/>
  <c r="T41" i="8"/>
  <c r="T40" i="8"/>
  <c r="T39" i="8"/>
  <c r="T37" i="8"/>
  <c r="T36" i="8"/>
  <c r="U36" i="8" s="1"/>
  <c r="T35" i="8"/>
  <c r="T28" i="8"/>
  <c r="U28" i="8" s="1"/>
  <c r="T27" i="8"/>
  <c r="T26" i="8"/>
  <c r="U26" i="8" s="1"/>
  <c r="T25" i="8"/>
  <c r="T24" i="8"/>
  <c r="U24" i="8" s="1"/>
  <c r="T23" i="8"/>
  <c r="T22" i="8"/>
  <c r="U22" i="8" s="1"/>
  <c r="T21" i="8"/>
  <c r="T20" i="8"/>
  <c r="U20" i="8" s="1"/>
  <c r="T19" i="8"/>
  <c r="T18" i="8"/>
  <c r="U18" i="8" s="1"/>
  <c r="T17" i="8"/>
  <c r="T13" i="8"/>
  <c r="U13" i="8" s="1"/>
  <c r="D12" i="2"/>
  <c r="D21" i="2" s="1"/>
  <c r="E21" i="2" s="1"/>
  <c r="F21" i="2" s="1"/>
  <c r="D30" i="1"/>
  <c r="D28" i="1"/>
  <c r="D29" i="1" s="1"/>
  <c r="D27" i="1"/>
  <c r="D87" i="1"/>
  <c r="E87" i="1"/>
  <c r="D85" i="1"/>
  <c r="D35" i="1"/>
  <c r="D36" i="1" s="1"/>
  <c r="D37" i="1"/>
  <c r="D33" i="1"/>
  <c r="D32" i="1"/>
  <c r="D31" i="1"/>
  <c r="T131" i="8"/>
  <c r="D150" i="2"/>
  <c r="E150" i="2"/>
  <c r="F150" i="2" s="1"/>
  <c r="F131" i="8" s="1"/>
  <c r="T97" i="8"/>
  <c r="D122" i="2"/>
  <c r="E122" i="2" s="1"/>
  <c r="T69" i="8"/>
  <c r="D91" i="2"/>
  <c r="T33" i="8"/>
  <c r="D53" i="2"/>
  <c r="D33" i="8" s="1"/>
  <c r="T4" i="8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7" i="2"/>
  <c r="U56" i="2"/>
  <c r="U55" i="2"/>
  <c r="U58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B52" i="2"/>
  <c r="A14" i="9"/>
  <c r="A13" i="9"/>
  <c r="A4" i="9"/>
  <c r="A8" i="9"/>
  <c r="A7" i="9"/>
  <c r="A6" i="9"/>
  <c r="A5" i="9"/>
  <c r="A134" i="8"/>
  <c r="A135" i="8"/>
  <c r="A136" i="8" s="1"/>
  <c r="A137" i="8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00" i="8"/>
  <c r="A101" i="8" s="1"/>
  <c r="A102" i="8"/>
  <c r="A103" i="8" s="1"/>
  <c r="A104" i="8" s="1"/>
  <c r="A105" i="8" s="1"/>
  <c r="A106" i="8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72" i="8"/>
  <c r="A73" i="8" s="1"/>
  <c r="A74" i="8"/>
  <c r="A75" i="8" s="1"/>
  <c r="A76" i="8" s="1"/>
  <c r="A77" i="8" s="1"/>
  <c r="A78" i="8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36" i="8"/>
  <c r="A37" i="8" s="1"/>
  <c r="A38" i="8"/>
  <c r="A39" i="8" s="1"/>
  <c r="A40" i="8" s="1"/>
  <c r="A41" i="8" s="1"/>
  <c r="A42" i="8"/>
  <c r="A43" i="8" s="1"/>
  <c r="A44" i="8" s="1"/>
  <c r="A45" i="8" s="1"/>
  <c r="A46" i="8" s="1"/>
  <c r="A47" i="8" s="1"/>
  <c r="A48" i="8" s="1"/>
  <c r="A49" i="8" s="1"/>
  <c r="A50" i="8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153" i="2"/>
  <c r="A154" i="2"/>
  <c r="A155" i="2" s="1"/>
  <c r="A156" i="2"/>
  <c r="A157" i="2" s="1"/>
  <c r="A158" i="2" s="1"/>
  <c r="A159" i="2" s="1"/>
  <c r="A160" i="2"/>
  <c r="A161" i="2" s="1"/>
  <c r="A162" i="2" s="1"/>
  <c r="A163" i="2" s="1"/>
  <c r="A164" i="2" s="1"/>
  <c r="A165" i="2" s="1"/>
  <c r="A166" i="2" s="1"/>
  <c r="A167" i="2" s="1"/>
  <c r="A168" i="2"/>
  <c r="A169" i="2" s="1"/>
  <c r="A125" i="2"/>
  <c r="A126" i="2" s="1"/>
  <c r="A127" i="2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94" i="2"/>
  <c r="A95" i="2" s="1"/>
  <c r="A96" i="2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56" i="2"/>
  <c r="A57" i="2" s="1"/>
  <c r="A58" i="2" s="1"/>
  <c r="A59" i="2" s="1"/>
  <c r="A60" i="2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24" i="2"/>
  <c r="A25" i="2"/>
  <c r="A26" i="2" s="1"/>
  <c r="A27" i="2" s="1"/>
  <c r="A28" i="2" s="1"/>
  <c r="A29" i="2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134" i="1"/>
  <c r="A135" i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09" i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83" i="1"/>
  <c r="A84" i="1" s="1"/>
  <c r="A85" i="1" s="1"/>
  <c r="A86" i="1" s="1"/>
  <c r="A87" i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28" i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E150" i="1"/>
  <c r="E149" i="1"/>
  <c r="E148" i="1"/>
  <c r="E147" i="1"/>
  <c r="E146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6" i="1"/>
  <c r="E85" i="1"/>
  <c r="E84" i="1"/>
  <c r="E83" i="1"/>
  <c r="E82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C85" i="1"/>
  <c r="C87" i="1"/>
  <c r="E35" i="1"/>
  <c r="E36" i="1" s="1"/>
  <c r="E37" i="1" s="1"/>
  <c r="E33" i="1"/>
  <c r="E32" i="1"/>
  <c r="E31" i="1"/>
  <c r="E30" i="1"/>
  <c r="E28" i="1"/>
  <c r="E27" i="1"/>
  <c r="C35" i="1"/>
  <c r="F14" i="8"/>
  <c r="C33" i="1"/>
  <c r="F12" i="8"/>
  <c r="C32" i="1"/>
  <c r="C31" i="1"/>
  <c r="C30" i="1"/>
  <c r="C28" i="1"/>
  <c r="C29" i="1"/>
  <c r="C27" i="1"/>
  <c r="F6" i="8"/>
  <c r="V6" i="8" s="1"/>
  <c r="E131" i="1"/>
  <c r="D131" i="1"/>
  <c r="E106" i="1"/>
  <c r="D106" i="1"/>
  <c r="E80" i="1"/>
  <c r="D80" i="1"/>
  <c r="E51" i="1"/>
  <c r="D51" i="1"/>
  <c r="M4" i="1"/>
  <c r="M5" i="1"/>
  <c r="M6" i="1"/>
  <c r="M7" i="1"/>
  <c r="M8" i="1"/>
  <c r="L4" i="1"/>
  <c r="L5" i="1"/>
  <c r="L6" i="1"/>
  <c r="L7" i="1"/>
  <c r="L8" i="1"/>
  <c r="K4" i="1"/>
  <c r="K5" i="1"/>
  <c r="K6" i="1"/>
  <c r="K7" i="1"/>
  <c r="K8" i="1"/>
  <c r="E25" i="1"/>
  <c r="D25" i="1"/>
  <c r="B130" i="8"/>
  <c r="B96" i="8"/>
  <c r="B68" i="8"/>
  <c r="B32" i="8"/>
  <c r="B3" i="8"/>
  <c r="C131" i="1"/>
  <c r="C106" i="1"/>
  <c r="C80" i="1"/>
  <c r="C51" i="1"/>
  <c r="C25" i="1"/>
  <c r="B106" i="1"/>
  <c r="B131" i="1"/>
  <c r="B80" i="1"/>
  <c r="B51" i="1"/>
  <c r="B25" i="1"/>
  <c r="B149" i="2"/>
  <c r="B121" i="2"/>
  <c r="B90" i="2"/>
  <c r="B20" i="2"/>
  <c r="E29" i="1"/>
  <c r="U88" i="8"/>
  <c r="U80" i="8"/>
  <c r="U72" i="8"/>
  <c r="U143" i="8"/>
  <c r="O6" i="8"/>
  <c r="D131" i="8"/>
  <c r="T14" i="8"/>
  <c r="R74" i="8"/>
  <c r="S6" i="8"/>
  <c r="O10" i="8"/>
  <c r="T12" i="8"/>
  <c r="J74" i="8"/>
  <c r="K6" i="8"/>
  <c r="L9" i="1"/>
  <c r="U92" i="8"/>
  <c r="U90" i="8"/>
  <c r="U86" i="8"/>
  <c r="U84" i="8"/>
  <c r="U82" i="8"/>
  <c r="U78" i="8"/>
  <c r="F76" i="8"/>
  <c r="U149" i="8"/>
  <c r="U147" i="8"/>
  <c r="U141" i="8"/>
  <c r="U139" i="8"/>
  <c r="U137" i="8"/>
  <c r="G10" i="8"/>
  <c r="G6" i="8"/>
  <c r="U54" i="8"/>
  <c r="U48" i="8"/>
  <c r="U35" i="8"/>
  <c r="U57" i="8"/>
  <c r="U53" i="8"/>
  <c r="U49" i="8"/>
  <c r="U45" i="8"/>
  <c r="U41" i="8"/>
  <c r="D61" i="8"/>
  <c r="B5" i="9" s="1"/>
  <c r="U38" i="8"/>
  <c r="U91" i="8"/>
  <c r="U87" i="8"/>
  <c r="U83" i="8"/>
  <c r="U79" i="8"/>
  <c r="U75" i="8"/>
  <c r="U119" i="8"/>
  <c r="U117" i="8"/>
  <c r="U115" i="8"/>
  <c r="U113" i="8"/>
  <c r="U111" i="8"/>
  <c r="U109" i="8"/>
  <c r="U107" i="8"/>
  <c r="U105" i="8"/>
  <c r="U103" i="8"/>
  <c r="U101" i="8"/>
  <c r="U99" i="8"/>
  <c r="U148" i="8"/>
  <c r="U144" i="8"/>
  <c r="U140" i="8"/>
  <c r="U136" i="8"/>
  <c r="U134" i="8"/>
  <c r="D151" i="8"/>
  <c r="B8" i="9" s="1"/>
  <c r="C8" i="9" s="1"/>
  <c r="D8" i="9" s="1"/>
  <c r="U60" i="8"/>
  <c r="U56" i="8"/>
  <c r="U44" i="8"/>
  <c r="U42" i="8"/>
  <c r="U40" i="8"/>
  <c r="V38" i="8"/>
  <c r="U27" i="8"/>
  <c r="U25" i="8"/>
  <c r="U23" i="8"/>
  <c r="U21" i="8"/>
  <c r="U19" i="8"/>
  <c r="U17" i="8"/>
  <c r="G150" i="2"/>
  <c r="H150" i="2" s="1"/>
  <c r="N8" i="8"/>
  <c r="I8" i="8"/>
  <c r="H8" i="8"/>
  <c r="K8" i="8"/>
  <c r="F11" i="8"/>
  <c r="J11" i="8"/>
  <c r="N11" i="8"/>
  <c r="R11" i="8"/>
  <c r="E11" i="8"/>
  <c r="I11" i="8"/>
  <c r="M11" i="8"/>
  <c r="Q11" i="8"/>
  <c r="T11" i="8"/>
  <c r="D11" i="8"/>
  <c r="U11" i="8" s="1"/>
  <c r="H11" i="8"/>
  <c r="L11" i="8"/>
  <c r="P11" i="8"/>
  <c r="G11" i="8"/>
  <c r="K11" i="8"/>
  <c r="O11" i="8"/>
  <c r="S11" i="8"/>
  <c r="B14" i="9"/>
  <c r="D14" i="9" s="1"/>
  <c r="C5" i="9" s="1"/>
  <c r="D5" i="9" s="1"/>
  <c r="S14" i="8"/>
  <c r="O14" i="8"/>
  <c r="K14" i="8"/>
  <c r="G14" i="8"/>
  <c r="S12" i="8"/>
  <c r="O12" i="8"/>
  <c r="K12" i="8"/>
  <c r="G12" i="8"/>
  <c r="U12" i="8" s="1"/>
  <c r="G9" i="8"/>
  <c r="M7" i="8"/>
  <c r="E7" i="8"/>
  <c r="C36" i="1"/>
  <c r="E12" i="2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E53" i="2"/>
  <c r="F53" i="2" s="1"/>
  <c r="S76" i="8"/>
  <c r="K76" i="8"/>
  <c r="K74" i="8"/>
  <c r="P14" i="8"/>
  <c r="L14" i="8"/>
  <c r="H14" i="8"/>
  <c r="D14" i="8"/>
  <c r="P12" i="8"/>
  <c r="L12" i="8"/>
  <c r="H12" i="8"/>
  <c r="D12" i="8"/>
  <c r="P10" i="8"/>
  <c r="H10" i="8"/>
  <c r="L9" i="8"/>
  <c r="N7" i="8"/>
  <c r="F7" i="8"/>
  <c r="T6" i="8"/>
  <c r="P6" i="8"/>
  <c r="L6" i="8"/>
  <c r="H6" i="8"/>
  <c r="D6" i="8"/>
  <c r="U71" i="8"/>
  <c r="P76" i="8"/>
  <c r="H76" i="8"/>
  <c r="P74" i="8"/>
  <c r="D120" i="8"/>
  <c r="B7" i="9" s="1"/>
  <c r="C7" i="9" s="1"/>
  <c r="D7" i="9" s="1"/>
  <c r="Q14" i="8"/>
  <c r="M14" i="8"/>
  <c r="I14" i="8"/>
  <c r="E14" i="8"/>
  <c r="Q12" i="8"/>
  <c r="M12" i="8"/>
  <c r="I12" i="8"/>
  <c r="E12" i="8"/>
  <c r="Q10" i="8"/>
  <c r="I10" i="8"/>
  <c r="Q9" i="8"/>
  <c r="S7" i="8"/>
  <c r="K7" i="8"/>
  <c r="Q6" i="8"/>
  <c r="M6" i="8"/>
  <c r="I6" i="8"/>
  <c r="E6" i="8"/>
  <c r="E131" i="8"/>
  <c r="T76" i="8"/>
  <c r="M76" i="8"/>
  <c r="I76" i="8"/>
  <c r="Q74" i="8"/>
  <c r="I74" i="8"/>
  <c r="R14" i="8"/>
  <c r="N14" i="8"/>
  <c r="J14" i="8"/>
  <c r="R12" i="8"/>
  <c r="N12" i="8"/>
  <c r="J12" i="8"/>
  <c r="R10" i="8"/>
  <c r="N10" i="8"/>
  <c r="J10" i="8"/>
  <c r="R9" i="8"/>
  <c r="J9" i="8"/>
  <c r="T7" i="8"/>
  <c r="P7" i="8"/>
  <c r="L7" i="8"/>
  <c r="H7" i="8"/>
  <c r="R6" i="8"/>
  <c r="N6" i="8"/>
  <c r="J6" i="8"/>
  <c r="C14" i="9"/>
  <c r="U6" i="8"/>
  <c r="F15" i="8"/>
  <c r="J15" i="8"/>
  <c r="N15" i="8"/>
  <c r="R15" i="8"/>
  <c r="E15" i="8"/>
  <c r="I15" i="8"/>
  <c r="M15" i="8"/>
  <c r="Q15" i="8"/>
  <c r="T15" i="8"/>
  <c r="C37" i="1"/>
  <c r="D15" i="8"/>
  <c r="H15" i="8"/>
  <c r="L15" i="8"/>
  <c r="P15" i="8"/>
  <c r="G15" i="8"/>
  <c r="K15" i="8"/>
  <c r="O15" i="8"/>
  <c r="S15" i="8"/>
  <c r="U14" i="8"/>
  <c r="E33" i="8"/>
  <c r="F16" i="8"/>
  <c r="J16" i="8"/>
  <c r="N16" i="8"/>
  <c r="R16" i="8"/>
  <c r="E16" i="8"/>
  <c r="I16" i="8"/>
  <c r="M16" i="8"/>
  <c r="Q16" i="8"/>
  <c r="T16" i="8"/>
  <c r="D16" i="8"/>
  <c r="U16" i="8" s="1"/>
  <c r="H16" i="8"/>
  <c r="L16" i="8"/>
  <c r="P16" i="8"/>
  <c r="G16" i="8"/>
  <c r="K16" i="8"/>
  <c r="O16" i="8"/>
  <c r="S16" i="8"/>
  <c r="U15" i="8"/>
  <c r="G53" i="2" l="1"/>
  <c r="F33" i="8"/>
  <c r="D97" i="8"/>
  <c r="H53" i="2"/>
  <c r="G33" i="8"/>
  <c r="I150" i="2"/>
  <c r="J150" i="2" s="1"/>
  <c r="H131" i="8"/>
  <c r="F122" i="2"/>
  <c r="E97" i="8"/>
  <c r="G21" i="2"/>
  <c r="F4" i="8"/>
  <c r="E4" i="8"/>
  <c r="G131" i="8"/>
  <c r="D4" i="8"/>
  <c r="M9" i="1"/>
  <c r="J8" i="8"/>
  <c r="R8" i="8"/>
  <c r="E8" i="8"/>
  <c r="M8" i="8"/>
  <c r="D8" i="8"/>
  <c r="L8" i="8"/>
  <c r="G8" i="8"/>
  <c r="O8" i="8"/>
  <c r="F9" i="8"/>
  <c r="S9" i="8"/>
  <c r="K9" i="8"/>
  <c r="P9" i="8"/>
  <c r="H9" i="8"/>
  <c r="M9" i="8"/>
  <c r="E9" i="8"/>
  <c r="E74" i="8"/>
  <c r="N74" i="8"/>
  <c r="F74" i="8"/>
  <c r="O74" i="8"/>
  <c r="G74" i="8"/>
  <c r="L74" i="8"/>
  <c r="D74" i="8"/>
  <c r="T74" i="8"/>
  <c r="U59" i="8"/>
  <c r="U58" i="8"/>
  <c r="U55" i="8"/>
  <c r="U51" i="8"/>
  <c r="U47" i="8"/>
  <c r="U43" i="8"/>
  <c r="U39" i="8"/>
  <c r="N9" i="8"/>
  <c r="M74" i="8"/>
  <c r="I9" i="8"/>
  <c r="H74" i="8"/>
  <c r="D9" i="8"/>
  <c r="T9" i="8"/>
  <c r="S74" i="8"/>
  <c r="O9" i="8"/>
  <c r="S8" i="8"/>
  <c r="P8" i="8"/>
  <c r="Q8" i="8"/>
  <c r="T8" i="8"/>
  <c r="F8" i="8"/>
  <c r="K9" i="1"/>
  <c r="D7" i="8"/>
  <c r="Q7" i="8"/>
  <c r="I7" i="8"/>
  <c r="R7" i="8"/>
  <c r="J7" i="8"/>
  <c r="O7" i="8"/>
  <c r="G7" i="8"/>
  <c r="F10" i="8"/>
  <c r="S10" i="8"/>
  <c r="T10" i="8"/>
  <c r="K10" i="8"/>
  <c r="L10" i="8"/>
  <c r="D10" i="8"/>
  <c r="M10" i="8"/>
  <c r="E10" i="8"/>
  <c r="N76" i="8"/>
  <c r="E76" i="8"/>
  <c r="R76" i="8"/>
  <c r="J76" i="8"/>
  <c r="O76" i="8"/>
  <c r="G76" i="8"/>
  <c r="L76" i="8"/>
  <c r="D76" i="8"/>
  <c r="U76" i="8" s="1"/>
  <c r="Q76" i="8"/>
  <c r="E91" i="2"/>
  <c r="D69" i="8"/>
  <c r="U135" i="8"/>
  <c r="I131" i="8" l="1"/>
  <c r="G4" i="8"/>
  <c r="H21" i="2"/>
  <c r="F97" i="8"/>
  <c r="G122" i="2"/>
  <c r="I53" i="2"/>
  <c r="H33" i="8"/>
  <c r="E69" i="8"/>
  <c r="F91" i="2"/>
  <c r="U10" i="8"/>
  <c r="U7" i="8"/>
  <c r="V7" i="8"/>
  <c r="V29" i="8" s="1"/>
  <c r="B13" i="9" s="1"/>
  <c r="V9" i="8"/>
  <c r="U9" i="8"/>
  <c r="U74" i="8"/>
  <c r="D94" i="8"/>
  <c r="B6" i="9" s="1"/>
  <c r="C6" i="9" s="1"/>
  <c r="D6" i="9" s="1"/>
  <c r="D9" i="9" s="1"/>
  <c r="U8" i="8"/>
  <c r="D29" i="8"/>
  <c r="B4" i="9" s="1"/>
  <c r="J131" i="8"/>
  <c r="K150" i="2"/>
  <c r="G97" i="8" l="1"/>
  <c r="H122" i="2"/>
  <c r="H4" i="8"/>
  <c r="I21" i="2"/>
  <c r="J53" i="2"/>
  <c r="I33" i="8"/>
  <c r="F69" i="8"/>
  <c r="G91" i="2"/>
  <c r="K131" i="8"/>
  <c r="L150" i="2"/>
  <c r="D13" i="9"/>
  <c r="C4" i="9" s="1"/>
  <c r="C13" i="9"/>
  <c r="I4" i="8" l="1"/>
  <c r="J21" i="2"/>
  <c r="I122" i="2"/>
  <c r="H97" i="8"/>
  <c r="J33" i="8"/>
  <c r="K53" i="2"/>
  <c r="L131" i="8"/>
  <c r="M150" i="2"/>
  <c r="H91" i="2"/>
  <c r="G69" i="8"/>
  <c r="I97" i="8" l="1"/>
  <c r="J122" i="2"/>
  <c r="K33" i="8"/>
  <c r="L53" i="2"/>
  <c r="J4" i="8"/>
  <c r="K21" i="2"/>
  <c r="M131" i="8"/>
  <c r="N150" i="2"/>
  <c r="H69" i="8"/>
  <c r="I91" i="2"/>
  <c r="M53" i="2" l="1"/>
  <c r="L33" i="8"/>
  <c r="K4" i="8"/>
  <c r="L21" i="2"/>
  <c r="J97" i="8"/>
  <c r="K122" i="2"/>
  <c r="I69" i="8"/>
  <c r="J91" i="2"/>
  <c r="N131" i="8"/>
  <c r="O150" i="2"/>
  <c r="M21" i="2" l="1"/>
  <c r="L4" i="8"/>
  <c r="K97" i="8"/>
  <c r="L122" i="2"/>
  <c r="M33" i="8"/>
  <c r="N53" i="2"/>
  <c r="O131" i="8"/>
  <c r="P150" i="2"/>
  <c r="J69" i="8"/>
  <c r="K91" i="2"/>
  <c r="L97" i="8" l="1"/>
  <c r="M122" i="2"/>
  <c r="N33" i="8"/>
  <c r="O53" i="2"/>
  <c r="M4" i="8"/>
  <c r="N21" i="2"/>
  <c r="K69" i="8"/>
  <c r="L91" i="2"/>
  <c r="Q150" i="2"/>
  <c r="P131" i="8"/>
  <c r="O33" i="8" l="1"/>
  <c r="P53" i="2"/>
  <c r="O21" i="2"/>
  <c r="N4" i="8"/>
  <c r="M97" i="8"/>
  <c r="N122" i="2"/>
  <c r="M91" i="2"/>
  <c r="L69" i="8"/>
  <c r="Q131" i="8"/>
  <c r="R150" i="2"/>
  <c r="O4" i="8" l="1"/>
  <c r="P21" i="2"/>
  <c r="O122" i="2"/>
  <c r="N97" i="8"/>
  <c r="Q53" i="2"/>
  <c r="P33" i="8"/>
  <c r="S150" i="2"/>
  <c r="S131" i="8" s="1"/>
  <c r="R131" i="8"/>
  <c r="M69" i="8"/>
  <c r="N91" i="2"/>
  <c r="O97" i="8" l="1"/>
  <c r="P122" i="2"/>
  <c r="P4" i="8"/>
  <c r="Q21" i="2"/>
  <c r="Q33" i="8"/>
  <c r="R53" i="2"/>
  <c r="O91" i="2"/>
  <c r="N69" i="8"/>
  <c r="R21" i="2" l="1"/>
  <c r="Q4" i="8"/>
  <c r="S53" i="2"/>
  <c r="S33" i="8" s="1"/>
  <c r="R33" i="8"/>
  <c r="P97" i="8"/>
  <c r="Q122" i="2"/>
  <c r="O69" i="8"/>
  <c r="P91" i="2"/>
  <c r="R122" i="2" l="1"/>
  <c r="Q97" i="8"/>
  <c r="R4" i="8"/>
  <c r="S21" i="2"/>
  <c r="S4" i="8" s="1"/>
  <c r="P69" i="8"/>
  <c r="Q91" i="2"/>
  <c r="S122" i="2" l="1"/>
  <c r="S97" i="8" s="1"/>
  <c r="R97" i="8"/>
  <c r="Q69" i="8"/>
  <c r="R91" i="2"/>
  <c r="S91" i="2" l="1"/>
  <c r="S69" i="8" s="1"/>
  <c r="R69" i="8"/>
</calcChain>
</file>

<file path=xl/sharedStrings.xml><?xml version="1.0" encoding="utf-8"?>
<sst xmlns="http://schemas.openxmlformats.org/spreadsheetml/2006/main" count="960" uniqueCount="286">
  <si>
    <t>Valores Máximos</t>
  </si>
  <si>
    <t>Grupo de Atividades</t>
  </si>
  <si>
    <t>Classe D</t>
  </si>
  <si>
    <t>Departamentos:</t>
  </si>
  <si>
    <t>DCC</t>
  </si>
  <si>
    <t>DEE</t>
  </si>
  <si>
    <t>DEG</t>
  </si>
  <si>
    <t>DEI</t>
  </si>
  <si>
    <t>DEL</t>
  </si>
  <si>
    <t>DEM</t>
  </si>
  <si>
    <t>DENO</t>
  </si>
  <si>
    <t>DES</t>
  </si>
  <si>
    <t>DET</t>
  </si>
  <si>
    <t>DMM</t>
  </si>
  <si>
    <t>DMC</t>
  </si>
  <si>
    <t>DRHIMA</t>
  </si>
  <si>
    <t>Grupo 1 - Ensino Básico, Graduação e /ou Pós-graduação</t>
  </si>
  <si>
    <t>Grupo 3 - Extensão</t>
  </si>
  <si>
    <t>Grupo 2 - Pesquisa e Produção Intelectual</t>
  </si>
  <si>
    <t>Grupo 4 - Gestão e Representação</t>
  </si>
  <si>
    <t>Grupo 5 - Qualificação Acadêmico profissional e Outras</t>
  </si>
  <si>
    <t>Atividades</t>
  </si>
  <si>
    <t>anos anteriores</t>
  </si>
  <si>
    <t>Total</t>
  </si>
  <si>
    <t>Pontos para promoção/progressão</t>
  </si>
  <si>
    <t>Booleano</t>
  </si>
  <si>
    <t>Sim</t>
  </si>
  <si>
    <t>Não</t>
  </si>
  <si>
    <t>Preencher os campos em amarelo</t>
  </si>
  <si>
    <t>x</t>
  </si>
  <si>
    <t>Ano Avaliado:</t>
  </si>
  <si>
    <t>Vice-Reitor (p/semestre)</t>
  </si>
  <si>
    <t>Pró-Reitor (p/semestre)</t>
  </si>
  <si>
    <t>Decano (p/semestre)</t>
  </si>
  <si>
    <t>Diretor (p/semestre)</t>
  </si>
  <si>
    <t>Vice-Diretor (p/semestre)</t>
  </si>
  <si>
    <t>Diretor Adjunto (p/semestre)</t>
  </si>
  <si>
    <r>
      <t>Chefia de Departamento, Coordenação de Curso (</t>
    </r>
    <r>
      <rPr>
        <i/>
        <sz val="10"/>
        <color indexed="8"/>
        <rFont val="Arial"/>
        <family val="2"/>
      </rPr>
      <t>vice: 50%</t>
    </r>
    <r>
      <rPr>
        <sz val="10"/>
        <color indexed="8"/>
        <rFont val="Arial"/>
        <family val="2"/>
      </rPr>
      <t>) (p/semestre)</t>
    </r>
  </si>
  <si>
    <t>Chefia de laboratório (p/semestre)</t>
  </si>
  <si>
    <r>
      <t xml:space="preserve">Membro de conselho superior da UFRJ </t>
    </r>
    <r>
      <rPr>
        <i/>
        <sz val="10"/>
        <color indexed="8"/>
        <rFont val="Arial"/>
        <family val="2"/>
      </rPr>
      <t>(suplente do CEG e CEPG: 100% e CONSUNI: 50%)</t>
    </r>
    <r>
      <rPr>
        <sz val="10"/>
        <color indexed="8"/>
        <rFont val="Arial"/>
        <family val="2"/>
      </rPr>
      <t xml:space="preserve"> (p/semestre)</t>
    </r>
  </si>
  <si>
    <r>
      <t xml:space="preserve">Membro de congregação e conselho de centro </t>
    </r>
    <r>
      <rPr>
        <i/>
        <sz val="10"/>
        <color indexed="8"/>
        <rFont val="Arial"/>
        <family val="2"/>
      </rPr>
      <t xml:space="preserve">(suplente: 50%) </t>
    </r>
    <r>
      <rPr>
        <sz val="10"/>
        <color indexed="8"/>
        <rFont val="Arial"/>
        <family val="2"/>
      </rPr>
      <t>(p/semestre)</t>
    </r>
  </si>
  <si>
    <t>Membro de comissão administrativa permanente (p/semestre)</t>
  </si>
  <si>
    <t>Membro de comissão ou grupo de trabalho temporário (p/mês)</t>
  </si>
  <si>
    <t>Participação como representante em outros colegiados superiores, dos centros ou das unidades, na UFRJ ou em outra IES (p/semestre)</t>
  </si>
  <si>
    <t>Participações em câmaras, comissões ou grupos de trabalho para tarefas administrativo-acadêmicas específicas (p/semestre)</t>
  </si>
  <si>
    <t>Participação na administração superior de fundações de apoio credenciadas pela UFRJ (p/semestre)</t>
  </si>
  <si>
    <t>Participação em órgãos públicos e agências reguladoras, preferencialmente relacionadas à área de atuação do docente (p/ semestre)</t>
  </si>
  <si>
    <t>Representação em conselhos e comissões de entidades de classe profissional e afins (p/ atividade/semestre)</t>
  </si>
  <si>
    <t>Participação em comissão de avaliação institucional, de curso ou de programas de Iniciação Científica na UFRJ ou outra IES (p/atividade)</t>
  </si>
  <si>
    <t xml:space="preserve">Outras atividades </t>
  </si>
  <si>
    <t>SOMA DOS PONTOS GRUPO 1 =</t>
  </si>
  <si>
    <t>SOMA DOS PONTOS GRUPO 2 =</t>
  </si>
  <si>
    <t>SOMA DOS PONTOS GRUPO 3 =</t>
  </si>
  <si>
    <t>SOMA DOS PONTOS GRUPO 4 =</t>
  </si>
  <si>
    <t>SOMA DOS PONTOS GRUPO 5 =</t>
  </si>
  <si>
    <t>PERFIL BÁSICO 70%</t>
  </si>
  <si>
    <t>SOMA=</t>
  </si>
  <si>
    <t>Coordenação Acadêmica</t>
  </si>
  <si>
    <t xml:space="preserve"> Chefia de Área/Setor (p/semestre)</t>
  </si>
  <si>
    <t xml:space="preserve">Disciplina obrigatória ministrada na graduação da UFRJ                       </t>
  </si>
  <si>
    <t>Disciplina não-obrigatória ministrada na graduação da UFRJ</t>
  </si>
  <si>
    <t xml:space="preserve">Disciplina ministrada na graduação de / em outra IES, aprovada através de convênio ou outro instrumento formal da Universidade                          </t>
  </si>
  <si>
    <t>Disciplina ministrada através de ensino a distância</t>
  </si>
  <si>
    <t>Orientação de monografia de especialização</t>
  </si>
  <si>
    <t>Orientação de dissertação de mestrado</t>
  </si>
  <si>
    <t>Orientação de tese de doutorado</t>
  </si>
  <si>
    <t>Orientação de projeto de graduando em empresa junior</t>
  </si>
  <si>
    <t>Orientação de aluno do Programa Jovens Talentos</t>
  </si>
  <si>
    <t>Orientação acadêmica</t>
  </si>
  <si>
    <t>Supervisão de estágio, monitoria e tutoria</t>
  </si>
  <si>
    <t xml:space="preserve">Supervisão de pós-doutorando </t>
  </si>
  <si>
    <t>Membro de banca examinadora de monografia de especialização</t>
  </si>
  <si>
    <t>Membro de banca examinadora de dissertação de mestrado</t>
  </si>
  <si>
    <t>Membro de banca examinadora de tese de doutorado</t>
  </si>
  <si>
    <t>Membro de banca examinadora de exame de qualificação ao mestrado ou ao doutorado</t>
  </si>
  <si>
    <t xml:space="preserve">Avaliação discente </t>
  </si>
  <si>
    <t xml:space="preserve">Autoria de livro didático ou técnico-científico                </t>
  </si>
  <si>
    <t>Autoria de capítulo de livro didático ou técnico-científico</t>
  </si>
  <si>
    <t xml:space="preserve">Editoração, coordenação ou organização de livro                </t>
  </si>
  <si>
    <t>Publicação de apostilas ou material didático adotado em disciplina</t>
  </si>
  <si>
    <t>Artigo publicado em revista não indexada</t>
  </si>
  <si>
    <t>Trabalho completo publicado em anais de congresso</t>
  </si>
  <si>
    <t>Resumo publicado em anais de congresso</t>
  </si>
  <si>
    <t>Conferencista ou palestrante convidado em eventos de C&amp;T</t>
  </si>
  <si>
    <t>Publicação de trabalho em Jornada IC como orientador</t>
  </si>
  <si>
    <t>Monografia de especialização concluída sob orientação do docente</t>
  </si>
  <si>
    <t>Dissertação de mestrado concluída sob orientação do docente</t>
  </si>
  <si>
    <t>Tese de doutorado concluída sob orientação do docente</t>
  </si>
  <si>
    <t>Coordenação técnico-científica de projeto ou convênio de P&amp;D</t>
  </si>
  <si>
    <t>Participação em equipe de projeto ou convênio de P&amp;D</t>
  </si>
  <si>
    <t>Comissão de estudos de Norma Técnica</t>
  </si>
  <si>
    <t xml:space="preserve">Inventor em patente licenciada </t>
  </si>
  <si>
    <t xml:space="preserve">Inventor em patente concedida </t>
  </si>
  <si>
    <t xml:space="preserve">Inventor em patente depositada </t>
  </si>
  <si>
    <t>Software – pedido de depósito</t>
  </si>
  <si>
    <t>Software – livre disponível</t>
  </si>
  <si>
    <t>Responsável por produto tecnológico: protótipo etc...</t>
  </si>
  <si>
    <t>Formulação e desenvolvimento comprovados de técnica, processo ou método</t>
  </si>
  <si>
    <t>Software – registro ou documentado</t>
  </si>
  <si>
    <r>
      <t xml:space="preserve">Complemento à disciplina </t>
    </r>
    <r>
      <rPr>
        <b/>
        <sz val="11"/>
        <rFont val="Calibri"/>
        <family val="2"/>
      </rPr>
      <t>de graduação para turmas com pelo menos 40 alunos na Pauta Final - 25% da CH.</t>
    </r>
  </si>
  <si>
    <r>
      <t xml:space="preserve">Disciplina ministrada na pós-graduação </t>
    </r>
    <r>
      <rPr>
        <b/>
        <i/>
        <sz val="10"/>
        <rFont val="Arial"/>
        <family val="2"/>
      </rPr>
      <t>stricto sensu da UFRJ</t>
    </r>
  </si>
  <si>
    <r>
      <t xml:space="preserve">Disciplina ministrada na pós-graduação </t>
    </r>
    <r>
      <rPr>
        <b/>
        <i/>
        <sz val="10"/>
        <rFont val="Arial"/>
        <family val="2"/>
      </rPr>
      <t>stricto sensu</t>
    </r>
    <r>
      <rPr>
        <b/>
        <sz val="11"/>
        <rFont val="Calibri"/>
        <family val="2"/>
      </rPr>
      <t xml:space="preserve"> de / em outra IES, aprovada através de convênio ou outro instrumento formal da Universidade</t>
    </r>
  </si>
  <si>
    <r>
      <t xml:space="preserve">Orientação de iniciação científica, estágio, monitoria ou tutoria </t>
    </r>
    <r>
      <rPr>
        <sz val="10"/>
        <rFont val="Arial"/>
        <family val="2"/>
      </rPr>
      <t/>
    </r>
  </si>
  <si>
    <t>Coordenação de projeto de extensão aprovado por instância competente da UFRJ, de outra IES, de agência de fomento ou de fundação de apoio</t>
  </si>
  <si>
    <t>Participação em projeto de extensão aprovado por instância competente da UFRJ, de outra IES, de agência de fomento ou de fundação de apoio</t>
  </si>
  <si>
    <t>Coordenação de curso de especialização, aperfeiçoamento, atualização ou extensão aprovado por instância competente da UFRJ ou de outra IES</t>
  </si>
  <si>
    <t>Orientação de monografia ou trabalho final em curso de aperfeiçoamento, atualização ou extensão aprovado por instância competente da UFRJ ou de outra IES</t>
  </si>
  <si>
    <t>Orientação de aluno/bolsista de extensão</t>
  </si>
  <si>
    <t>Atividade de ensino que caracterize a integração entre a UFRJ e a comunidade, no âmbito de projeto cadastrado na UFRJ ou aprovado pelo colegiado superior da Unidade</t>
  </si>
  <si>
    <t>Organização de evento científico ou tecnológico</t>
  </si>
  <si>
    <t xml:space="preserve">Organização de sessão ou palestra em evento científico ou tecnológico   </t>
  </si>
  <si>
    <t>Organização de evento da UFRJ com a finalidade de divulgação científica para o público extra-universitário</t>
  </si>
  <si>
    <t>Atuação como consultor ad-hoc de agência de fomento, agência reguladora ou órgão governamental</t>
  </si>
  <si>
    <t>Editor ou editor associado de revista científica</t>
  </si>
  <si>
    <t>Editor ou editor associado de anais de evento científico</t>
  </si>
  <si>
    <t>Envolvimento em políticas públicas, por meio de formulação, análise, avaliação ou gestão</t>
  </si>
  <si>
    <t>Iniciativa promotora de inclusão social</t>
  </si>
  <si>
    <t>Atividade que promova a formação internacionalizada dos estudantes, tais como: promoção de palestras, aulas, vídeo-conferências ou outros</t>
  </si>
  <si>
    <t>Participação no processo de internacionalização da Universidade: professores visitantes estrangeiros, parcerias internacionais, mobilidade acadêmica etc.</t>
  </si>
  <si>
    <t>Laudo, parecer técnico</t>
  </si>
  <si>
    <t>Consultoria técnica, relatório técnico, inovação tecnológica</t>
  </si>
  <si>
    <t>Organização ou participação em visita técnica</t>
  </si>
  <si>
    <t>Contribuição para a Engenharia Nacional: participação em projeto ou obra relevante</t>
  </si>
  <si>
    <t xml:space="preserve">Atividade ou publicação de divulgação científica  </t>
  </si>
  <si>
    <t>Reitor</t>
  </si>
  <si>
    <t>Vice-Reitor</t>
  </si>
  <si>
    <t>Pró-Reitor</t>
  </si>
  <si>
    <t>Decano</t>
  </si>
  <si>
    <t>Diretor</t>
  </si>
  <si>
    <t>Vice-Diretor</t>
  </si>
  <si>
    <t>Diretor Adjunto</t>
  </si>
  <si>
    <r>
      <rPr>
        <sz val="10"/>
        <color indexed="8"/>
        <rFont val="Arial"/>
        <family val="2"/>
      </rPr>
      <t xml:space="preserve">Chefia de Departamento ou Coordenação de Programa de PG; Coordenação Acadêmica (ensino, pesquisa ou extensão) </t>
    </r>
    <r>
      <rPr>
        <sz val="10"/>
        <color indexed="8"/>
        <rFont val="Arial"/>
        <family val="2"/>
      </rPr>
      <t>ou Coo</t>
    </r>
    <r>
      <rPr>
        <sz val="10"/>
        <color indexed="8"/>
        <rFont val="Arial"/>
        <family val="2"/>
      </rPr>
      <t>rdenação de Curso (</t>
    </r>
    <r>
      <rPr>
        <i/>
        <sz val="10"/>
        <color indexed="8"/>
        <rFont val="Arial"/>
        <family val="2"/>
      </rPr>
      <t>vice: 50%</t>
    </r>
    <r>
      <rPr>
        <sz val="10"/>
        <color indexed="8"/>
        <rFont val="Arial"/>
        <family val="2"/>
      </rPr>
      <t>)</t>
    </r>
  </si>
  <si>
    <t>Chefia de Área ou Setor</t>
  </si>
  <si>
    <t>Chefia de Laboratório</t>
  </si>
  <si>
    <r>
      <rPr>
        <sz val="10"/>
        <color indexed="8"/>
        <rFont val="Arial"/>
        <family val="2"/>
      </rPr>
      <t xml:space="preserve">Membro de Conselho Superior da UFRJ </t>
    </r>
    <r>
      <rPr>
        <i/>
        <sz val="10"/>
        <rFont val="Arial"/>
        <family val="2"/>
      </rPr>
      <t>(suplente do CEG e CEPG: 100% e CONSUNI: 50%)</t>
    </r>
  </si>
  <si>
    <r>
      <rPr>
        <sz val="10"/>
        <color indexed="8"/>
        <rFont val="Arial"/>
        <family val="2"/>
      </rPr>
      <t xml:space="preserve">Membro de Congregação e Conselho de Centro </t>
    </r>
    <r>
      <rPr>
        <i/>
        <sz val="10"/>
        <rFont val="Arial"/>
        <family val="2"/>
      </rPr>
      <t>(suplente: 50%)</t>
    </r>
  </si>
  <si>
    <t>Membro de Comissão Administrativa Permanente</t>
  </si>
  <si>
    <t>Membro de Comissão ou Grupo de Trabalho temporário</t>
  </si>
  <si>
    <t>Participação como representante em outro Colegiado Superior, Colegiado dos Centros ou das Unidades, na UFRJ ou em outra IES</t>
  </si>
  <si>
    <t>Participação em Câmara, Comissão ou Grupo de Trabalho para tarefas administrativo-acadêmicas específicas</t>
  </si>
  <si>
    <r>
      <rPr>
        <sz val="10"/>
        <color indexed="8"/>
        <rFont val="Arial"/>
        <family val="2"/>
      </rPr>
      <t>Participação na administração superior de fun</t>
    </r>
    <r>
      <rPr>
        <sz val="10"/>
        <color indexed="8"/>
        <rFont val="Arial"/>
        <family val="2"/>
      </rPr>
      <t>dação de apoio credenciada pela UFRJ ou em agência de fomento</t>
    </r>
  </si>
  <si>
    <t>Participação em Órgão Público ou agência reguladora, preferencialmente relacionada à área de atuação do docente</t>
  </si>
  <si>
    <t>Representação em Conselho ou Comissão de entidade de classe profissional e afins</t>
  </si>
  <si>
    <t>Participação em comissão de avaliação institucional, de curso ou de programa de Iniciação Científica na UFRJ ou outra IES</t>
  </si>
  <si>
    <t>Gestão de recursos de projeto de pesquisa de agência de fomento nacional ou internacional</t>
  </si>
  <si>
    <t>Realização de estágio de pós-doutorado</t>
  </si>
  <si>
    <t>Realização de estágio sênior, período sabático ou atuação como professor ou pesquisador visitante com apoio de órgão de fomento nacional ou internacional em outra universidade ou instituto de pesquisa</t>
  </si>
  <si>
    <t>Atividade de especialista, tal como revisor de periódico, membro de júri científico ou tecnológico etc...</t>
  </si>
  <si>
    <t>Prêmio nacional ou internacional recebido por atividade acadêmica relacionada ao ensino, pesquisa ou extensão</t>
  </si>
  <si>
    <t>Comenda ou outra distinção, tal como patrono, paraninfo ou professor homenageado de turma de formandos</t>
  </si>
  <si>
    <t>Bolsa de produtividade em pesquisa, bolsa Jovem Cientista do Nosso Estado, bolsa Cientista do Nosso Estado ou bolsa semelhante</t>
  </si>
  <si>
    <t>Participação em banca de concurso público</t>
  </si>
  <si>
    <t>Participação em banca de seleção de professor substituto</t>
  </si>
  <si>
    <t>Participação em banca de progressão docente ou de avaliação de estágio probatório</t>
  </si>
  <si>
    <r>
      <rPr>
        <sz val="10"/>
        <color indexed="8"/>
        <rFont val="Arial"/>
        <family val="2"/>
      </rPr>
      <t xml:space="preserve">Obtenção, no interstício avaliado, de título de pós-graduação </t>
    </r>
    <r>
      <rPr>
        <i/>
        <sz val="10"/>
        <color indexed="8"/>
        <rFont val="Arial"/>
        <family val="2"/>
      </rPr>
      <t>lato sensu</t>
    </r>
  </si>
  <si>
    <r>
      <rPr>
        <sz val="10"/>
        <color indexed="8"/>
        <rFont val="Arial"/>
        <family val="2"/>
      </rPr>
      <t xml:space="preserve">Obtenção, no interstício avaliado, de título de pós-graduação </t>
    </r>
    <r>
      <rPr>
        <i/>
        <sz val="10"/>
        <color indexed="8"/>
        <rFont val="Arial"/>
        <family val="2"/>
      </rPr>
      <t>stricto sensu</t>
    </r>
  </si>
  <si>
    <t>Participação em Comitê Assessor ou de Avaliação em órgão de fomento à pesquisa, ao ensino ou à extensão</t>
  </si>
  <si>
    <t>Membro de comitê, subcomitê, grupo de trabalho, força tarefa etc. de entidade científica nacional e internacional</t>
  </si>
  <si>
    <t>Presidente ou Membro de diretoria ou comitê gestor de entidade ou sociedade científica nacional e internacional</t>
  </si>
  <si>
    <t>Consultoria em órgão de fomento ou em entidade pública</t>
  </si>
  <si>
    <t>Liderança de grupo de pesquisa cadastrado no “Diretório dos Grupos de Pesquisa no Brasil”</t>
  </si>
  <si>
    <t>p/hora-aula</t>
  </si>
  <si>
    <t>p/hora-aula-atendimento</t>
  </si>
  <si>
    <t>p/aluno/semestre</t>
  </si>
  <si>
    <t>p/supervisão/ semestre</t>
  </si>
  <si>
    <t>p/banca</t>
  </si>
  <si>
    <t>quando houver</t>
  </si>
  <si>
    <t>p/livro</t>
  </si>
  <si>
    <t xml:space="preserve">p/capítulo  </t>
  </si>
  <si>
    <t>p/publicação</t>
  </si>
  <si>
    <t>p/artigo</t>
  </si>
  <si>
    <t>p/trabalho</t>
  </si>
  <si>
    <t>p/resumo</t>
  </si>
  <si>
    <t>p/palestra</t>
  </si>
  <si>
    <t>p/monografia</t>
  </si>
  <si>
    <t>p/dissertação</t>
  </si>
  <si>
    <t>p/tese</t>
  </si>
  <si>
    <t>p/projeto/semestre</t>
  </si>
  <si>
    <t>p/patente</t>
  </si>
  <si>
    <t>p/software</t>
  </si>
  <si>
    <t>p/produto</t>
  </si>
  <si>
    <t>p/projeto/ semestre</t>
  </si>
  <si>
    <t>p/curso/ semestre</t>
  </si>
  <si>
    <t>p/aluno/ semestre</t>
  </si>
  <si>
    <t>p/atividade</t>
  </si>
  <si>
    <t>p/evento</t>
  </si>
  <si>
    <t>p/parecer</t>
  </si>
  <si>
    <t>p/revista/semestre</t>
  </si>
  <si>
    <t>p/atividade/ semestre</t>
  </si>
  <si>
    <t>p/unidade</t>
  </si>
  <si>
    <t>p/semestre</t>
  </si>
  <si>
    <t>p/mês</t>
  </si>
  <si>
    <t>p/prêmio</t>
  </si>
  <si>
    <t>p/título</t>
  </si>
  <si>
    <t>UNIDADE ADOTADA</t>
  </si>
  <si>
    <t>Trabalho publicado em eventos científicos, culturais ou de natureza tecnológica ou artística</t>
  </si>
  <si>
    <t>Projeto de Graduação concluido sob orientação do docente</t>
  </si>
  <si>
    <t>p projeto</t>
  </si>
  <si>
    <t>Atuação em evento científico ou tecnológico: minicurso, mesa-redonda, coordenação de sessão etc., exceto apresentação de artigo</t>
  </si>
  <si>
    <t>Atividade de especialista, tal como revisor de periódico, revisor em congresso, membro de júri científico ou tecnológico etc...</t>
  </si>
  <si>
    <t>Participação em congresso ou em evento científico</t>
  </si>
  <si>
    <t>Presidente ou Membro de diretoria ou comitê gestor de entidade ou sociedade científica nacional e/ou internacional</t>
  </si>
  <si>
    <t>Orientação de monografia ou de projeto de graduação de curso</t>
  </si>
  <si>
    <t>Membro de banca examinadora de projeto de graduação</t>
  </si>
  <si>
    <t>Participação em disciplina em curso de especialização, aperfeiçoamento, atualização ou extensão aprovado por instância competente da UFRJ ou de outra IES</t>
  </si>
  <si>
    <t>p/norma</t>
  </si>
  <si>
    <t>p/ unidade</t>
  </si>
  <si>
    <t>p/ atividade/semestre</t>
  </si>
  <si>
    <t>p/ atividade</t>
  </si>
  <si>
    <t>hora-aula</t>
  </si>
  <si>
    <t>hora-aula-atendimento</t>
  </si>
  <si>
    <t>aluno/semestre</t>
  </si>
  <si>
    <t>supervisão/ semestre</t>
  </si>
  <si>
    <t>banca</t>
  </si>
  <si>
    <r>
      <t xml:space="preserve">Artigo publicado em revista indexada [no JCR ou Qualis A1, A2 ou B1] ou de relevância equivalente    </t>
    </r>
    <r>
      <rPr>
        <b/>
        <sz val="12"/>
        <rFont val="Arial"/>
        <family val="2"/>
      </rPr>
      <t xml:space="preserve">               </t>
    </r>
  </si>
  <si>
    <t>livro</t>
  </si>
  <si>
    <t xml:space="preserve">capítulo  </t>
  </si>
  <si>
    <t>artigo</t>
  </si>
  <si>
    <t>trabalho</t>
  </si>
  <si>
    <t>resumo</t>
  </si>
  <si>
    <t>palestra</t>
  </si>
  <si>
    <t>publicação</t>
  </si>
  <si>
    <t>monografia</t>
  </si>
  <si>
    <t>dissertação</t>
  </si>
  <si>
    <t>tese</t>
  </si>
  <si>
    <t>projeto/semestre</t>
  </si>
  <si>
    <t>norma</t>
  </si>
  <si>
    <t>patente</t>
  </si>
  <si>
    <t>software</t>
  </si>
  <si>
    <t>produto</t>
  </si>
  <si>
    <t xml:space="preserve"> unidade</t>
  </si>
  <si>
    <t>projeto/ semestre</t>
  </si>
  <si>
    <t>curso/ semestre</t>
  </si>
  <si>
    <t>aluno/ semestre</t>
  </si>
  <si>
    <t>atividade</t>
  </si>
  <si>
    <t>evento</t>
  </si>
  <si>
    <t>parecer</t>
  </si>
  <si>
    <t>revista/semestre</t>
  </si>
  <si>
    <t>atividade/ semestre</t>
  </si>
  <si>
    <t>unidade</t>
  </si>
  <si>
    <t>semestre</t>
  </si>
  <si>
    <t>mês</t>
  </si>
  <si>
    <t xml:space="preserve"> atividade/semestre</t>
  </si>
  <si>
    <t>prêmio</t>
  </si>
  <si>
    <t>título</t>
  </si>
  <si>
    <t xml:space="preserve"> atividade</t>
  </si>
  <si>
    <t>Janela de tempo a ser avaliada no pedido: DATA INICIAL (dd/mm/aaaa)</t>
  </si>
  <si>
    <t>Janela de tempo a ser avaliada no pedido: DATA FINAL (dd/mm/aaaa)</t>
  </si>
  <si>
    <t>CLASSE</t>
  </si>
  <si>
    <t>B</t>
  </si>
  <si>
    <t>C</t>
  </si>
  <si>
    <t>D</t>
  </si>
  <si>
    <t>Atividades                                                                                            unidade</t>
  </si>
  <si>
    <t>anos de progressões anteriores</t>
  </si>
  <si>
    <t>anos associados aos programas da COPPE</t>
  </si>
  <si>
    <t>anos associados a outros programas de pós-graduação</t>
  </si>
  <si>
    <t>especifique o programa</t>
  </si>
  <si>
    <t>ANO DE INTERESSE:</t>
  </si>
  <si>
    <t>Grupo 1 - Atividades de Ensino Básico, Graduação e /ou Pós-graduação</t>
  </si>
  <si>
    <t>Grupo 2 - Atividades de Pesquisa e Produção Intelectual</t>
  </si>
  <si>
    <t>Grupo 4 - Atividades de Gestão e Representação</t>
  </si>
  <si>
    <t>Grupo 3 - Atividades de Extensão</t>
  </si>
  <si>
    <t>Grupo 5 - Qualificação Acadêmico-Profissional e Outras Atividades</t>
  </si>
  <si>
    <t>PONTUAÇÃO OBTIDA</t>
  </si>
  <si>
    <t>PONTUAÇÃO FINAL</t>
  </si>
  <si>
    <t>TOTAL PERFIL BÁSICO</t>
  </si>
  <si>
    <t>TOTAL</t>
  </si>
  <si>
    <t>APÓS PERFIL BÁSICO</t>
  </si>
  <si>
    <t>TOTAL FINAL</t>
  </si>
  <si>
    <r>
      <rPr>
        <b/>
        <sz val="18"/>
        <color indexed="10"/>
        <rFont val="Calibri"/>
        <family val="2"/>
      </rPr>
      <t>RESULTADO FINAL</t>
    </r>
    <r>
      <rPr>
        <sz val="20"/>
        <color indexed="10"/>
        <rFont val="Calibri"/>
        <family val="2"/>
      </rPr>
      <t xml:space="preserve"> </t>
    </r>
  </si>
  <si>
    <t>P.B. (70%)</t>
  </si>
  <si>
    <t>ATENDIMENTO AO PERFIL BÁSICO (P.B.)</t>
  </si>
  <si>
    <t>BÁSICO</t>
  </si>
  <si>
    <t xml:space="preserve">TOTAL </t>
  </si>
  <si>
    <t xml:space="preserve">PERFIL </t>
  </si>
  <si>
    <t>Nome do Professor:</t>
  </si>
  <si>
    <t>OBS: fazer marcações com "x"</t>
  </si>
  <si>
    <t>Preencher a quantidade de atividades SOMENTE referentes aos 24 meses de interesse , os pontos serão calculados automaticamente</t>
  </si>
  <si>
    <t>PREENCHIMENTO OBRIGATÓRIO !!!</t>
  </si>
  <si>
    <t>Programa da COPPE/UFRJ:</t>
  </si>
  <si>
    <t>Ano de posse na COPPE/UFRJ:</t>
  </si>
  <si>
    <t>Ano de conclusão do Doutorado</t>
  </si>
  <si>
    <r>
      <t xml:space="preserve">CÁLCULO DOS PONTOS </t>
    </r>
    <r>
      <rPr>
        <b/>
        <u/>
        <sz val="20"/>
        <color indexed="10"/>
        <rFont val="Calibri"/>
        <family val="2"/>
      </rPr>
      <t>SOMENTE</t>
    </r>
    <r>
      <rPr>
        <b/>
        <sz val="20"/>
        <color indexed="10"/>
        <rFont val="Calibri"/>
        <family val="2"/>
      </rPr>
      <t xml:space="preserve"> PARA CLASSE B</t>
    </r>
  </si>
  <si>
    <t>Classes B</t>
  </si>
  <si>
    <t>Classe C</t>
  </si>
  <si>
    <t>Classe para a qual se faz o  pedido:( B, C ou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</si>
</sst>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"/>
    <numFmt numFmtId="165" formatCode="#,##0.0"/>
    <numFmt numFmtId="166" formatCode="0.0"/>
    <numFmt numFmtId="167" formatCode="0.0000"/>
    <numFmt numFmtId="168" formatCode="0.000"/>
  </numFmts>
  <fonts count="3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10"/>
      <name val="Calibri"/>
      <family val="2"/>
    </font>
    <font>
      <b/>
      <sz val="18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sz val="8"/>
      <name val="Calibri"/>
      <family val="2"/>
    </font>
    <font>
      <b/>
      <sz val="16"/>
      <color indexed="10"/>
      <name val="Calibri"/>
      <family val="2"/>
    </font>
    <font>
      <b/>
      <sz val="18"/>
      <name val="Calibri"/>
      <family val="2"/>
    </font>
    <font>
      <b/>
      <u/>
      <sz val="16"/>
      <color indexed="10"/>
      <name val="Calibri"/>
      <family val="2"/>
    </font>
    <font>
      <b/>
      <sz val="14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color indexed="8"/>
      <name val="Calibri"/>
      <family val="2"/>
    </font>
    <font>
      <b/>
      <sz val="20"/>
      <color indexed="10"/>
      <name val="Calibri"/>
      <family val="2"/>
    </font>
    <font>
      <b/>
      <u/>
      <sz val="20"/>
      <color indexed="1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20"/>
      <color indexed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i/>
      <sz val="12"/>
      <color indexed="10"/>
      <name val="Calibri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28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24" fillId="0" borderId="0" xfId="0" applyFont="1"/>
    <xf numFmtId="2" fontId="0" fillId="0" borderId="0" xfId="0" applyNumberFormat="1" applyAlignment="1">
      <alignment horizontal="center"/>
    </xf>
    <xf numFmtId="0" fontId="12" fillId="0" borderId="1" xfId="1" applyBorder="1" applyAlignment="1">
      <alignment horizontal="center" vertical="center" wrapText="1"/>
    </xf>
    <xf numFmtId="0" fontId="12" fillId="0" borderId="2" xfId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5" fillId="0" borderId="0" xfId="1" applyFont="1" applyAlignment="1">
      <alignment vertical="center" wrapText="1"/>
    </xf>
    <xf numFmtId="0" fontId="12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5" fillId="0" borderId="5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20" fillId="0" borderId="7" xfId="1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2" fillId="0" borderId="5" xfId="1" applyBorder="1" applyAlignment="1">
      <alignment vertical="center" wrapText="1"/>
    </xf>
    <xf numFmtId="0" fontId="12" fillId="0" borderId="6" xfId="1" applyBorder="1" applyAlignment="1">
      <alignment vertical="center" wrapText="1"/>
    </xf>
    <xf numFmtId="0" fontId="12" fillId="0" borderId="9" xfId="1" applyBorder="1" applyAlignment="1">
      <alignment vertical="center" wrapText="1"/>
    </xf>
    <xf numFmtId="0" fontId="14" fillId="0" borderId="9" xfId="1" applyFont="1" applyBorder="1" applyAlignment="1">
      <alignment vertical="center" wrapText="1"/>
    </xf>
    <xf numFmtId="0" fontId="12" fillId="0" borderId="10" xfId="1" applyBorder="1" applyAlignment="1">
      <alignment vertical="center" wrapText="1"/>
    </xf>
    <xf numFmtId="0" fontId="0" fillId="0" borderId="11" xfId="0" applyBorder="1"/>
    <xf numFmtId="0" fontId="24" fillId="0" borderId="12" xfId="0" applyFont="1" applyBorder="1"/>
    <xf numFmtId="0" fontId="24" fillId="0" borderId="13" xfId="0" applyFont="1" applyBorder="1"/>
    <xf numFmtId="2" fontId="1" fillId="0" borderId="14" xfId="0" applyNumberFormat="1" applyFon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2" fontId="24" fillId="0" borderId="18" xfId="0" applyNumberFormat="1" applyFont="1" applyBorder="1" applyAlignment="1">
      <alignment horizontal="center"/>
    </xf>
    <xf numFmtId="0" fontId="24" fillId="0" borderId="19" xfId="0" applyFont="1" applyBorder="1"/>
    <xf numFmtId="2" fontId="0" fillId="0" borderId="20" xfId="0" applyNumberFormat="1" applyBorder="1" applyAlignment="1">
      <alignment horizontal="center"/>
    </xf>
    <xf numFmtId="0" fontId="24" fillId="0" borderId="18" xfId="0" applyFont="1" applyBorder="1"/>
    <xf numFmtId="9" fontId="1" fillId="0" borderId="17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0" fillId="0" borderId="1" xfId="0" applyBorder="1" applyAlignment="1">
      <alignment vertical="center"/>
    </xf>
    <xf numFmtId="0" fontId="16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6" fillId="5" borderId="12" xfId="0" applyFont="1" applyFill="1" applyBorder="1" applyAlignment="1">
      <alignment vertical="center"/>
    </xf>
    <xf numFmtId="0" fontId="16" fillId="5" borderId="13" xfId="0" applyFont="1" applyFill="1" applyBorder="1" applyAlignment="1">
      <alignment vertical="center"/>
    </xf>
    <xf numFmtId="166" fontId="0" fillId="5" borderId="15" xfId="0" applyNumberFormat="1" applyFill="1" applyBorder="1" applyAlignment="1">
      <alignment vertical="center"/>
    </xf>
    <xf numFmtId="166" fontId="0" fillId="5" borderId="16" xfId="0" applyNumberFormat="1" applyFill="1" applyBorder="1" applyAlignment="1">
      <alignment vertical="center"/>
    </xf>
    <xf numFmtId="0" fontId="16" fillId="5" borderId="19" xfId="0" applyFont="1" applyFill="1" applyBorder="1" applyAlignment="1">
      <alignment vertical="center"/>
    </xf>
    <xf numFmtId="166" fontId="0" fillId="5" borderId="20" xfId="0" applyNumberFormat="1" applyFill="1" applyBorder="1" applyAlignment="1">
      <alignment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" fontId="11" fillId="0" borderId="2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5" fillId="0" borderId="24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2" fontId="25" fillId="0" borderId="2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2" fontId="25" fillId="0" borderId="0" xfId="0" applyNumberFormat="1" applyFont="1" applyAlignment="1">
      <alignment horizontal="center" vertical="center" wrapText="1"/>
    </xf>
    <xf numFmtId="0" fontId="11" fillId="3" borderId="0" xfId="0" applyFont="1" applyFill="1" applyAlignment="1">
      <alignment horizontal="right" vertical="center" wrapText="1"/>
    </xf>
    <xf numFmtId="0" fontId="4" fillId="0" borderId="26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2" fontId="11" fillId="0" borderId="0" xfId="0" applyNumberFormat="1" applyFont="1" applyAlignment="1">
      <alignment horizontal="center" vertical="center" wrapText="1"/>
    </xf>
    <xf numFmtId="2" fontId="25" fillId="0" borderId="21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1" fillId="6" borderId="1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15" fillId="0" borderId="19" xfId="1" applyFont="1" applyBorder="1" applyAlignment="1">
      <alignment vertical="center" wrapText="1"/>
    </xf>
    <xf numFmtId="164" fontId="15" fillId="0" borderId="20" xfId="1" applyNumberFormat="1" applyFont="1" applyBorder="1" applyAlignment="1">
      <alignment horizontal="center" vertical="center" wrapText="1"/>
    </xf>
    <xf numFmtId="0" fontId="12" fillId="0" borderId="20" xfId="1" applyBorder="1" applyAlignment="1">
      <alignment horizontal="center" vertical="center" wrapText="1"/>
    </xf>
    <xf numFmtId="0" fontId="15" fillId="0" borderId="12" xfId="1" applyFont="1" applyBorder="1" applyAlignment="1">
      <alignment vertical="center" wrapText="1"/>
    </xf>
    <xf numFmtId="164" fontId="15" fillId="0" borderId="15" xfId="1" applyNumberFormat="1" applyFont="1" applyBorder="1" applyAlignment="1">
      <alignment horizontal="center" vertical="center" wrapText="1"/>
    </xf>
    <xf numFmtId="0" fontId="12" fillId="0" borderId="15" xfId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15" fillId="0" borderId="13" xfId="1" applyFont="1" applyBorder="1" applyAlignment="1">
      <alignment vertical="center" wrapText="1"/>
    </xf>
    <xf numFmtId="4" fontId="15" fillId="0" borderId="16" xfId="1" applyNumberFormat="1" applyFont="1" applyBorder="1" applyAlignment="1">
      <alignment horizontal="center" vertical="center" wrapText="1"/>
    </xf>
    <xf numFmtId="0" fontId="12" fillId="0" borderId="16" xfId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0" fillId="0" borderId="28" xfId="0" applyBorder="1" applyAlignment="1">
      <alignment vertical="center"/>
    </xf>
    <xf numFmtId="0" fontId="15" fillId="0" borderId="19" xfId="0" applyFont="1" applyBorder="1" applyAlignment="1">
      <alignment vertical="center" wrapText="1"/>
    </xf>
    <xf numFmtId="1" fontId="12" fillId="0" borderId="20" xfId="1" applyNumberFormat="1" applyBorder="1" applyAlignment="1">
      <alignment horizontal="center" vertical="center" wrapText="1"/>
    </xf>
    <xf numFmtId="2" fontId="12" fillId="0" borderId="20" xfId="1" applyNumberFormat="1" applyBorder="1" applyAlignment="1">
      <alignment horizontal="center" vertical="center" wrapText="1"/>
    </xf>
    <xf numFmtId="1" fontId="12" fillId="0" borderId="15" xfId="1" applyNumberFormat="1" applyBorder="1" applyAlignment="1">
      <alignment horizontal="center" vertical="center" wrapText="1"/>
    </xf>
    <xf numFmtId="2" fontId="12" fillId="0" borderId="15" xfId="1" applyNumberFormat="1" applyBorder="1" applyAlignment="1">
      <alignment horizontal="center" vertical="center" wrapText="1"/>
    </xf>
    <xf numFmtId="0" fontId="15" fillId="0" borderId="26" xfId="0" applyFont="1" applyBorder="1" applyAlignment="1">
      <alignment vertical="center" wrapText="1"/>
    </xf>
    <xf numFmtId="1" fontId="12" fillId="0" borderId="16" xfId="1" applyNumberFormat="1" applyBorder="1" applyAlignment="1">
      <alignment horizontal="center" vertical="center" wrapText="1"/>
    </xf>
    <xf numFmtId="2" fontId="12" fillId="0" borderId="16" xfId="1" applyNumberFormat="1" applyBorder="1" applyAlignment="1">
      <alignment horizontal="center" vertical="center" wrapText="1"/>
    </xf>
    <xf numFmtId="0" fontId="12" fillId="0" borderId="29" xfId="1" applyBorder="1" applyAlignment="1">
      <alignment vertical="center" wrapText="1"/>
    </xf>
    <xf numFmtId="1" fontId="12" fillId="0" borderId="19" xfId="1" applyNumberFormat="1" applyBorder="1" applyAlignment="1">
      <alignment horizontal="center" vertical="center" wrapText="1"/>
    </xf>
    <xf numFmtId="1" fontId="12" fillId="0" borderId="12" xfId="1" applyNumberFormat="1" applyBorder="1" applyAlignment="1">
      <alignment horizontal="center" vertical="center" wrapText="1"/>
    </xf>
    <xf numFmtId="164" fontId="12" fillId="0" borderId="12" xfId="1" applyNumberFormat="1" applyBorder="1" applyAlignment="1">
      <alignment horizontal="center" vertical="center" wrapText="1"/>
    </xf>
    <xf numFmtId="164" fontId="12" fillId="0" borderId="15" xfId="1" applyNumberFormat="1" applyBorder="1" applyAlignment="1">
      <alignment horizontal="center" vertical="center" wrapText="1"/>
    </xf>
    <xf numFmtId="167" fontId="12" fillId="0" borderId="15" xfId="1" applyNumberFormat="1" applyBorder="1" applyAlignment="1">
      <alignment horizontal="center" vertical="center" wrapText="1"/>
    </xf>
    <xf numFmtId="165" fontId="12" fillId="0" borderId="12" xfId="1" applyNumberFormat="1" applyBorder="1" applyAlignment="1">
      <alignment horizontal="center" vertical="center" wrapText="1"/>
    </xf>
    <xf numFmtId="165" fontId="12" fillId="0" borderId="15" xfId="1" applyNumberFormat="1" applyBorder="1" applyAlignment="1">
      <alignment horizontal="center" vertical="center" wrapText="1"/>
    </xf>
    <xf numFmtId="166" fontId="12" fillId="0" borderId="12" xfId="1" applyNumberFormat="1" applyBorder="1" applyAlignment="1">
      <alignment horizontal="center" vertical="center" wrapText="1"/>
    </xf>
    <xf numFmtId="166" fontId="12" fillId="0" borderId="15" xfId="1" applyNumberFormat="1" applyBorder="1" applyAlignment="1">
      <alignment horizontal="center" vertical="center" wrapText="1"/>
    </xf>
    <xf numFmtId="1" fontId="12" fillId="0" borderId="13" xfId="1" applyNumberFormat="1" applyBorder="1" applyAlignment="1">
      <alignment horizontal="center" vertical="center" wrapText="1"/>
    </xf>
    <xf numFmtId="0" fontId="12" fillId="0" borderId="0" xfId="1" applyAlignment="1">
      <alignment vertical="center" wrapText="1"/>
    </xf>
    <xf numFmtId="0" fontId="12" fillId="0" borderId="11" xfId="1" applyBorder="1" applyAlignment="1">
      <alignment vertical="center" wrapText="1"/>
    </xf>
    <xf numFmtId="1" fontId="12" fillId="0" borderId="14" xfId="1" applyNumberFormat="1" applyBorder="1" applyAlignment="1">
      <alignment horizontal="center" vertical="center" wrapText="1"/>
    </xf>
    <xf numFmtId="2" fontId="12" fillId="0" borderId="14" xfId="1" applyNumberFormat="1" applyBorder="1" applyAlignment="1">
      <alignment horizontal="center" vertical="center" wrapText="1"/>
    </xf>
    <xf numFmtId="0" fontId="12" fillId="0" borderId="14" xfId="1" applyBorder="1" applyAlignment="1">
      <alignment horizontal="center" vertical="center" wrapText="1"/>
    </xf>
    <xf numFmtId="0" fontId="12" fillId="0" borderId="12" xfId="1" applyBorder="1" applyAlignment="1">
      <alignment vertical="center" wrapText="1"/>
    </xf>
    <xf numFmtId="0" fontId="14" fillId="0" borderId="12" xfId="1" applyFont="1" applyBorder="1" applyAlignment="1">
      <alignment vertical="center" wrapText="1"/>
    </xf>
    <xf numFmtId="0" fontId="12" fillId="0" borderId="13" xfId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4" fillId="0" borderId="15" xfId="1" applyFont="1" applyBorder="1" applyAlignment="1">
      <alignment horizontal="center" vertical="center" wrapText="1"/>
    </xf>
    <xf numFmtId="3" fontId="12" fillId="0" borderId="15" xfId="1" applyNumberFormat="1" applyBorder="1" applyAlignment="1">
      <alignment horizontal="center" vertical="center" wrapText="1"/>
    </xf>
    <xf numFmtId="0" fontId="17" fillId="5" borderId="18" xfId="0" applyFont="1" applyFill="1" applyBorder="1" applyAlignment="1">
      <alignment vertical="center"/>
    </xf>
    <xf numFmtId="0" fontId="1" fillId="0" borderId="17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8" xfId="0" applyFont="1" applyBorder="1"/>
    <xf numFmtId="0" fontId="0" fillId="0" borderId="19" xfId="0" applyBorder="1"/>
    <xf numFmtId="0" fontId="0" fillId="0" borderId="12" xfId="0" applyBorder="1"/>
    <xf numFmtId="0" fontId="0" fillId="0" borderId="13" xfId="0" applyBorder="1"/>
    <xf numFmtId="0" fontId="1" fillId="7" borderId="30" xfId="0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7" borderId="33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6" borderId="23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1" fillId="6" borderId="23" xfId="0" applyFont="1" applyFill="1" applyBorder="1" applyAlignment="1">
      <alignment vertical="center" wrapText="1"/>
    </xf>
    <xf numFmtId="0" fontId="12" fillId="0" borderId="25" xfId="1" applyBorder="1" applyAlignment="1">
      <alignment horizontal="center" vertical="center" wrapText="1"/>
    </xf>
    <xf numFmtId="0" fontId="1" fillId="6" borderId="25" xfId="0" applyFont="1" applyFill="1" applyBorder="1" applyAlignment="1">
      <alignment vertical="center" wrapText="1"/>
    </xf>
    <xf numFmtId="0" fontId="1" fillId="6" borderId="38" xfId="0" applyFont="1" applyFill="1" applyBorder="1" applyAlignment="1">
      <alignment vertical="center" wrapText="1"/>
    </xf>
    <xf numFmtId="0" fontId="0" fillId="6" borderId="23" xfId="0" applyFill="1" applyBorder="1" applyAlignment="1">
      <alignment vertical="center" wrapText="1"/>
    </xf>
    <xf numFmtId="0" fontId="0" fillId="6" borderId="38" xfId="0" applyFill="1" applyBorder="1" applyAlignment="1">
      <alignment vertical="center" wrapText="1"/>
    </xf>
    <xf numFmtId="0" fontId="0" fillId="7" borderId="19" xfId="0" applyFill="1" applyBorder="1" applyAlignment="1">
      <alignment vertical="center" wrapText="1"/>
    </xf>
    <xf numFmtId="0" fontId="0" fillId="7" borderId="12" xfId="0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4" fillId="0" borderId="11" xfId="1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1" fillId="0" borderId="11" xfId="0" applyFont="1" applyBorder="1" applyAlignment="1">
      <alignment horizontal="right" vertical="center"/>
    </xf>
    <xf numFmtId="0" fontId="27" fillId="0" borderId="12" xfId="0" applyFont="1" applyBorder="1" applyAlignment="1">
      <alignment horizontal="right" vertical="center" wrapText="1"/>
    </xf>
    <xf numFmtId="0" fontId="27" fillId="0" borderId="12" xfId="0" applyFont="1" applyBorder="1" applyAlignment="1">
      <alignment horizontal="right" vertical="center"/>
    </xf>
    <xf numFmtId="0" fontId="27" fillId="0" borderId="13" xfId="0" applyFont="1" applyBorder="1" applyAlignment="1">
      <alignment horizontal="right" vertical="center" wrapText="1"/>
    </xf>
    <xf numFmtId="0" fontId="21" fillId="6" borderId="32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0" fontId="1" fillId="6" borderId="2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6" borderId="23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30" fillId="0" borderId="0" xfId="0" applyFont="1"/>
    <xf numFmtId="0" fontId="5" fillId="0" borderId="15" xfId="1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/>
    </xf>
    <xf numFmtId="0" fontId="5" fillId="0" borderId="12" xfId="1" applyFont="1" applyBorder="1" applyAlignment="1">
      <alignment vertical="center" wrapText="1"/>
    </xf>
    <xf numFmtId="166" fontId="5" fillId="0" borderId="15" xfId="1" applyNumberFormat="1" applyFont="1" applyBorder="1" applyAlignment="1">
      <alignment horizontal="center" vertical="center" wrapText="1"/>
    </xf>
    <xf numFmtId="168" fontId="5" fillId="0" borderId="15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9" fillId="0" borderId="41" xfId="0" applyFont="1" applyBorder="1" applyAlignment="1">
      <alignment horizontal="left" vertical="center"/>
    </xf>
    <xf numFmtId="0" fontId="29" fillId="0" borderId="42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0" fillId="6" borderId="43" xfId="0" applyFill="1" applyBorder="1" applyAlignment="1">
      <alignment horizontal="left" vertical="center"/>
    </xf>
    <xf numFmtId="0" fontId="0" fillId="6" borderId="44" xfId="0" applyFill="1" applyBorder="1" applyAlignment="1">
      <alignment horizontal="left" vertical="center"/>
    </xf>
    <xf numFmtId="0" fontId="0" fillId="6" borderId="16" xfId="0" applyFill="1" applyBorder="1" applyAlignment="1">
      <alignment horizontal="left" vertical="center"/>
    </xf>
    <xf numFmtId="0" fontId="11" fillId="6" borderId="45" xfId="0" applyFont="1" applyFill="1" applyBorder="1" applyAlignment="1">
      <alignment horizontal="left" vertical="center"/>
    </xf>
    <xf numFmtId="0" fontId="11" fillId="6" borderId="46" xfId="0" applyFont="1" applyFill="1" applyBorder="1" applyAlignment="1">
      <alignment horizontal="left" vertical="center"/>
    </xf>
    <xf numFmtId="0" fontId="11" fillId="6" borderId="47" xfId="0" applyFont="1" applyFill="1" applyBorder="1" applyAlignment="1">
      <alignment horizontal="left" vertical="center"/>
    </xf>
    <xf numFmtId="0" fontId="11" fillId="6" borderId="41" xfId="0" applyFont="1" applyFill="1" applyBorder="1" applyAlignment="1">
      <alignment horizontal="left" vertical="center"/>
    </xf>
    <xf numFmtId="0" fontId="11" fillId="6" borderId="42" xfId="0" applyFont="1" applyFill="1" applyBorder="1" applyAlignment="1">
      <alignment horizontal="left" vertical="center"/>
    </xf>
    <xf numFmtId="0" fontId="11" fillId="6" borderId="17" xfId="0" applyFont="1" applyFill="1" applyBorder="1" applyAlignment="1">
      <alignment horizontal="left" vertical="center"/>
    </xf>
    <xf numFmtId="0" fontId="11" fillId="6" borderId="29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/>
    </xf>
    <xf numFmtId="14" fontId="11" fillId="6" borderId="5" xfId="0" applyNumberFormat="1" applyFont="1" applyFill="1" applyBorder="1" applyAlignment="1">
      <alignment horizontal="center" vertical="center"/>
    </xf>
    <xf numFmtId="14" fontId="11" fillId="6" borderId="23" xfId="0" applyNumberFormat="1" applyFont="1" applyFill="1" applyBorder="1" applyAlignment="1">
      <alignment horizontal="center" vertical="center"/>
    </xf>
    <xf numFmtId="14" fontId="11" fillId="6" borderId="6" xfId="0" applyNumberFormat="1" applyFont="1" applyFill="1" applyBorder="1" applyAlignment="1">
      <alignment horizontal="center" vertical="center"/>
    </xf>
    <xf numFmtId="14" fontId="11" fillId="6" borderId="38" xfId="0" applyNumberFormat="1" applyFont="1" applyFill="1" applyBorder="1" applyAlignment="1">
      <alignment horizontal="center" vertical="center"/>
    </xf>
    <xf numFmtId="0" fontId="11" fillId="6" borderId="34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2" fontId="0" fillId="0" borderId="0" xfId="0" applyNumberFormat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6" fillId="0" borderId="41" xfId="0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30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0" fillId="0" borderId="4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/>
    </xf>
    <xf numFmtId="0" fontId="17" fillId="5" borderId="53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5" borderId="17" xfId="0" applyFont="1" applyFill="1" applyBorder="1" applyAlignment="1">
      <alignment vertical="center"/>
    </xf>
  </cellXfs>
  <cellStyles count="2">
    <cellStyle name="Default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70"/>
  <sheetViews>
    <sheetView topLeftCell="A163" zoomScale="85" workbookViewId="0">
      <selection activeCell="C8" sqref="C8:D8"/>
    </sheetView>
  </sheetViews>
  <sheetFormatPr defaultRowHeight="15" x14ac:dyDescent="0.25"/>
  <cols>
    <col min="1" max="1" width="9.140625" style="10"/>
    <col min="2" max="2" width="50.42578125" style="10" customWidth="1"/>
    <col min="3" max="3" width="17.7109375" style="10" customWidth="1"/>
    <col min="4" max="4" width="5" style="10" customWidth="1"/>
    <col min="5" max="19" width="5" style="10" bestFit="1" customWidth="1"/>
    <col min="20" max="20" width="23" style="10" customWidth="1"/>
    <col min="21" max="22" width="9.140625" style="10"/>
  </cols>
  <sheetData>
    <row r="1" spans="1:22" ht="23.25" x14ac:dyDescent="0.25">
      <c r="B1" s="202" t="s">
        <v>28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2" ht="9.9499999999999993" customHeight="1" thickBot="1" x14ac:dyDescent="0.3">
      <c r="C2" s="11"/>
      <c r="D2" s="11"/>
      <c r="E2" s="11"/>
      <c r="F2" s="11"/>
      <c r="G2" s="11"/>
    </row>
    <row r="3" spans="1:22" ht="35.1" customHeight="1" thickBot="1" x14ac:dyDescent="0.3">
      <c r="B3" s="181" t="s">
        <v>257</v>
      </c>
      <c r="C3" s="185"/>
      <c r="D3" s="203" t="s">
        <v>278</v>
      </c>
      <c r="E3" s="204"/>
      <c r="F3" s="204"/>
      <c r="G3" s="204"/>
      <c r="H3" s="204"/>
      <c r="I3" s="204"/>
      <c r="J3" s="204"/>
      <c r="K3" s="205"/>
    </row>
    <row r="4" spans="1:22" s="83" customFormat="1" ht="35.1" customHeight="1" thickBot="1" x14ac:dyDescent="0.3">
      <c r="A4" s="82"/>
      <c r="B4" s="182" t="s">
        <v>275</v>
      </c>
      <c r="C4" s="209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1"/>
      <c r="U4" s="82"/>
      <c r="V4" s="82"/>
    </row>
    <row r="5" spans="1:22" s="83" customFormat="1" ht="35.1" customHeight="1" thickBot="1" x14ac:dyDescent="0.3">
      <c r="A5" s="82"/>
      <c r="B5" s="183" t="s">
        <v>279</v>
      </c>
      <c r="C5" s="212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4"/>
      <c r="U5" s="82"/>
      <c r="V5" s="82"/>
    </row>
    <row r="6" spans="1:22" s="83" customFormat="1" ht="35.1" customHeight="1" x14ac:dyDescent="0.25">
      <c r="A6" s="82"/>
      <c r="B6" s="183" t="s">
        <v>281</v>
      </c>
      <c r="C6" s="223"/>
      <c r="D6" s="22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82"/>
      <c r="V6" s="82"/>
    </row>
    <row r="7" spans="1:22" s="83" customFormat="1" ht="35.1" customHeight="1" x14ac:dyDescent="0.25">
      <c r="A7" s="82"/>
      <c r="B7" s="183" t="s">
        <v>280</v>
      </c>
      <c r="C7" s="215"/>
      <c r="D7" s="216"/>
      <c r="E7" s="194"/>
      <c r="F7" s="194"/>
      <c r="G7" s="194"/>
      <c r="H7" s="194"/>
      <c r="I7" s="194"/>
      <c r="J7" s="194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82"/>
      <c r="V7" s="82"/>
    </row>
    <row r="8" spans="1:22" s="83" customFormat="1" ht="35.1" customHeight="1" x14ac:dyDescent="0.3">
      <c r="A8" s="82"/>
      <c r="B8" s="182" t="s">
        <v>285</v>
      </c>
      <c r="C8" s="217"/>
      <c r="D8" s="218"/>
      <c r="E8" s="194"/>
      <c r="F8" s="194"/>
      <c r="G8" s="194"/>
      <c r="H8" s="194"/>
      <c r="I8" s="196"/>
      <c r="J8" s="194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82"/>
      <c r="V8" s="82"/>
    </row>
    <row r="9" spans="1:22" s="83" customFormat="1" ht="35.1" customHeight="1" x14ac:dyDescent="0.25">
      <c r="A9" s="82"/>
      <c r="B9" s="182" t="s">
        <v>246</v>
      </c>
      <c r="C9" s="219"/>
      <c r="D9" s="220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82"/>
      <c r="V9" s="82"/>
    </row>
    <row r="10" spans="1:22" s="83" customFormat="1" ht="35.1" customHeight="1" thickBot="1" x14ac:dyDescent="0.3">
      <c r="A10" s="82"/>
      <c r="B10" s="184" t="s">
        <v>247</v>
      </c>
      <c r="C10" s="221"/>
      <c r="D10" s="222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82"/>
      <c r="V10" s="82"/>
    </row>
    <row r="11" spans="1:22" ht="9.9499999999999993" customHeight="1" thickBot="1" x14ac:dyDescent="0.3"/>
    <row r="12" spans="1:22" x14ac:dyDescent="0.25">
      <c r="B12" s="149"/>
      <c r="C12" s="150"/>
      <c r="D12" s="151">
        <f>C3</f>
        <v>0</v>
      </c>
      <c r="E12" s="152">
        <f>D12-1</f>
        <v>-1</v>
      </c>
      <c r="F12" s="152">
        <f t="shared" ref="F12:S12" si="0">E12-1</f>
        <v>-2</v>
      </c>
      <c r="G12" s="152">
        <f t="shared" si="0"/>
        <v>-3</v>
      </c>
      <c r="H12" s="152">
        <f t="shared" si="0"/>
        <v>-4</v>
      </c>
      <c r="I12" s="152">
        <f t="shared" si="0"/>
        <v>-5</v>
      </c>
      <c r="J12" s="152">
        <f t="shared" si="0"/>
        <v>-6</v>
      </c>
      <c r="K12" s="152">
        <f t="shared" si="0"/>
        <v>-7</v>
      </c>
      <c r="L12" s="152">
        <f t="shared" si="0"/>
        <v>-8</v>
      </c>
      <c r="M12" s="152">
        <f t="shared" si="0"/>
        <v>-9</v>
      </c>
      <c r="N12" s="152">
        <f t="shared" si="0"/>
        <v>-10</v>
      </c>
      <c r="O12" s="152">
        <f t="shared" si="0"/>
        <v>-11</v>
      </c>
      <c r="P12" s="152">
        <f t="shared" si="0"/>
        <v>-12</v>
      </c>
      <c r="Q12" s="152">
        <f t="shared" si="0"/>
        <v>-13</v>
      </c>
      <c r="R12" s="152">
        <f t="shared" si="0"/>
        <v>-14</v>
      </c>
      <c r="S12" s="152">
        <f t="shared" si="0"/>
        <v>-15</v>
      </c>
      <c r="T12" s="153" t="s">
        <v>22</v>
      </c>
    </row>
    <row r="13" spans="1:22" x14ac:dyDescent="0.25">
      <c r="B13" s="154" t="s">
        <v>253</v>
      </c>
      <c r="C13" s="12"/>
      <c r="D13" s="85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155"/>
    </row>
    <row r="14" spans="1:22" x14ac:dyDescent="0.25">
      <c r="B14" s="156" t="s">
        <v>254</v>
      </c>
      <c r="C14" s="13"/>
      <c r="D14" s="87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155"/>
    </row>
    <row r="15" spans="1:22" x14ac:dyDescent="0.25">
      <c r="B15" s="157" t="s">
        <v>255</v>
      </c>
      <c r="C15" s="4"/>
      <c r="D15" s="87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155"/>
    </row>
    <row r="16" spans="1:22" ht="15.75" thickBot="1" x14ac:dyDescent="0.3">
      <c r="B16" s="158" t="s">
        <v>256</v>
      </c>
      <c r="C16" s="159"/>
      <c r="D16" s="206" t="s">
        <v>276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8"/>
    </row>
    <row r="17" spans="1:22" x14ac:dyDescent="0.25"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2" ht="21" x14ac:dyDescent="0.25">
      <c r="B18" s="225" t="s">
        <v>277</v>
      </c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</row>
    <row r="19" spans="1:22" ht="15" customHeight="1" thickBot="1" x14ac:dyDescent="0.3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2" ht="24" thickBot="1" x14ac:dyDescent="0.3">
      <c r="A20" s="17"/>
      <c r="B20" s="231" t="str">
        <f>'PARÃMETROS - NÃO MEXER !'!B4</f>
        <v>Grupo 1 - Atividades de Ensino Básico, Graduação e /ou Pós-graduação</v>
      </c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3"/>
      <c r="U20" s="18"/>
    </row>
    <row r="21" spans="1:22" s="1" customFormat="1" x14ac:dyDescent="0.25">
      <c r="A21" s="19"/>
      <c r="B21" s="229" t="s">
        <v>30</v>
      </c>
      <c r="C21" s="230"/>
      <c r="D21" s="90">
        <f>D12</f>
        <v>0</v>
      </c>
      <c r="E21" s="90">
        <f>D21-1</f>
        <v>-1</v>
      </c>
      <c r="F21" s="90">
        <f t="shared" ref="F21:R21" si="1">E21-1</f>
        <v>-2</v>
      </c>
      <c r="G21" s="90">
        <f t="shared" si="1"/>
        <v>-3</v>
      </c>
      <c r="H21" s="90">
        <f t="shared" si="1"/>
        <v>-4</v>
      </c>
      <c r="I21" s="90">
        <f t="shared" si="1"/>
        <v>-5</v>
      </c>
      <c r="J21" s="90">
        <f t="shared" si="1"/>
        <v>-6</v>
      </c>
      <c r="K21" s="90">
        <f t="shared" si="1"/>
        <v>-7</v>
      </c>
      <c r="L21" s="90">
        <f t="shared" si="1"/>
        <v>-8</v>
      </c>
      <c r="M21" s="90">
        <f t="shared" si="1"/>
        <v>-9</v>
      </c>
      <c r="N21" s="90">
        <f t="shared" si="1"/>
        <v>-10</v>
      </c>
      <c r="O21" s="90">
        <f>N21-1</f>
        <v>-11</v>
      </c>
      <c r="P21" s="90">
        <f t="shared" si="1"/>
        <v>-12</v>
      </c>
      <c r="Q21" s="90">
        <f t="shared" si="1"/>
        <v>-13</v>
      </c>
      <c r="R21" s="90">
        <f t="shared" si="1"/>
        <v>-14</v>
      </c>
      <c r="S21" s="90">
        <f>R21-1</f>
        <v>-15</v>
      </c>
      <c r="T21" s="160" t="s">
        <v>22</v>
      </c>
      <c r="U21" s="227" t="s">
        <v>266</v>
      </c>
      <c r="V21" s="15"/>
    </row>
    <row r="22" spans="1:22" ht="15.75" thickBot="1" x14ac:dyDescent="0.3">
      <c r="A22" s="17"/>
      <c r="B22" s="234" t="s">
        <v>252</v>
      </c>
      <c r="C22" s="235"/>
      <c r="D22" s="20" t="s">
        <v>29</v>
      </c>
      <c r="E22" s="20" t="s">
        <v>29</v>
      </c>
      <c r="F22" s="20" t="s">
        <v>29</v>
      </c>
      <c r="G22" s="20" t="s">
        <v>29</v>
      </c>
      <c r="H22" s="20" t="s">
        <v>29</v>
      </c>
      <c r="I22" s="20" t="s">
        <v>29</v>
      </c>
      <c r="J22" s="20" t="s">
        <v>29</v>
      </c>
      <c r="K22" s="20" t="s">
        <v>29</v>
      </c>
      <c r="L22" s="20" t="s">
        <v>29</v>
      </c>
      <c r="M22" s="20" t="s">
        <v>29</v>
      </c>
      <c r="N22" s="20" t="s">
        <v>29</v>
      </c>
      <c r="O22" s="20" t="s">
        <v>29</v>
      </c>
      <c r="P22" s="20" t="s">
        <v>29</v>
      </c>
      <c r="Q22" s="20" t="s">
        <v>29</v>
      </c>
      <c r="R22" s="20" t="s">
        <v>29</v>
      </c>
      <c r="S22" s="20" t="s">
        <v>29</v>
      </c>
      <c r="T22" s="68" t="s">
        <v>29</v>
      </c>
      <c r="U22" s="228"/>
    </row>
    <row r="23" spans="1:22" ht="25.5" x14ac:dyDescent="0.25">
      <c r="A23" s="29">
        <v>1</v>
      </c>
      <c r="B23" s="30" t="s">
        <v>59</v>
      </c>
      <c r="C23" s="7" t="s">
        <v>209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161"/>
      <c r="U23" s="167">
        <f>SUM(D23:S23)</f>
        <v>0</v>
      </c>
    </row>
    <row r="24" spans="1:22" ht="25.5" x14ac:dyDescent="0.25">
      <c r="A24" s="29">
        <f>A23+1</f>
        <v>2</v>
      </c>
      <c r="B24" s="30" t="s">
        <v>60</v>
      </c>
      <c r="C24" s="7" t="s">
        <v>209</v>
      </c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161"/>
      <c r="U24" s="168">
        <f t="shared" ref="U24:U45" si="2">SUM(D24:S24)</f>
        <v>0</v>
      </c>
    </row>
    <row r="25" spans="1:22" ht="30" x14ac:dyDescent="0.25">
      <c r="A25" s="29">
        <f t="shared" ref="A25:A45" si="3">A24+1</f>
        <v>3</v>
      </c>
      <c r="B25" s="30" t="s">
        <v>99</v>
      </c>
      <c r="C25" s="7" t="s">
        <v>209</v>
      </c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161"/>
      <c r="U25" s="169">
        <f t="shared" si="2"/>
        <v>0</v>
      </c>
    </row>
    <row r="26" spans="1:22" ht="25.5" x14ac:dyDescent="0.25">
      <c r="A26" s="29">
        <f t="shared" si="3"/>
        <v>4</v>
      </c>
      <c r="B26" s="30" t="s">
        <v>100</v>
      </c>
      <c r="C26" s="7" t="s">
        <v>209</v>
      </c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161"/>
      <c r="U26" s="168">
        <f t="shared" si="2"/>
        <v>0</v>
      </c>
    </row>
    <row r="27" spans="1:22" ht="38.25" x14ac:dyDescent="0.25">
      <c r="A27" s="29">
        <f t="shared" si="3"/>
        <v>5</v>
      </c>
      <c r="B27" s="30" t="s">
        <v>61</v>
      </c>
      <c r="C27" s="7" t="s">
        <v>209</v>
      </c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161"/>
      <c r="U27" s="169">
        <f t="shared" si="2"/>
        <v>0</v>
      </c>
    </row>
    <row r="28" spans="1:22" ht="45" x14ac:dyDescent="0.25">
      <c r="A28" s="29">
        <f t="shared" si="3"/>
        <v>6</v>
      </c>
      <c r="B28" s="30" t="s">
        <v>101</v>
      </c>
      <c r="C28" s="7" t="s">
        <v>209</v>
      </c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161"/>
      <c r="U28" s="169">
        <f t="shared" si="2"/>
        <v>0</v>
      </c>
    </row>
    <row r="29" spans="1:22" ht="25.5" x14ac:dyDescent="0.25">
      <c r="A29" s="29">
        <f t="shared" si="3"/>
        <v>7</v>
      </c>
      <c r="B29" s="30" t="s">
        <v>62</v>
      </c>
      <c r="C29" s="7" t="s">
        <v>210</v>
      </c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161"/>
      <c r="U29" s="169">
        <f t="shared" si="2"/>
        <v>0</v>
      </c>
    </row>
    <row r="30" spans="1:22" ht="25.5" x14ac:dyDescent="0.25">
      <c r="A30" s="29">
        <f t="shared" si="3"/>
        <v>8</v>
      </c>
      <c r="B30" s="30" t="s">
        <v>102</v>
      </c>
      <c r="C30" s="7" t="s">
        <v>211</v>
      </c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161"/>
      <c r="U30" s="169">
        <f t="shared" si="2"/>
        <v>0</v>
      </c>
    </row>
    <row r="31" spans="1:22" ht="25.5" x14ac:dyDescent="0.25">
      <c r="A31" s="29">
        <f t="shared" si="3"/>
        <v>9</v>
      </c>
      <c r="B31" s="30" t="s">
        <v>202</v>
      </c>
      <c r="C31" s="7" t="s">
        <v>211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161"/>
      <c r="U31" s="169">
        <f t="shared" si="2"/>
        <v>0</v>
      </c>
    </row>
    <row r="32" spans="1:22" x14ac:dyDescent="0.25">
      <c r="A32" s="29">
        <f t="shared" si="3"/>
        <v>10</v>
      </c>
      <c r="B32" s="30" t="s">
        <v>63</v>
      </c>
      <c r="C32" s="7" t="s">
        <v>211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161"/>
      <c r="U32" s="169">
        <f t="shared" si="2"/>
        <v>0</v>
      </c>
    </row>
    <row r="33" spans="1:21" x14ac:dyDescent="0.25">
      <c r="A33" s="29">
        <f t="shared" si="3"/>
        <v>11</v>
      </c>
      <c r="B33" s="30" t="s">
        <v>64</v>
      </c>
      <c r="C33" s="7" t="s">
        <v>211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161"/>
      <c r="U33" s="169">
        <f t="shared" si="2"/>
        <v>0</v>
      </c>
    </row>
    <row r="34" spans="1:21" x14ac:dyDescent="0.25">
      <c r="A34" s="29">
        <f t="shared" si="3"/>
        <v>12</v>
      </c>
      <c r="B34" s="30" t="s">
        <v>65</v>
      </c>
      <c r="C34" s="7" t="s">
        <v>211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161"/>
      <c r="U34" s="169">
        <f t="shared" si="2"/>
        <v>0</v>
      </c>
    </row>
    <row r="35" spans="1:21" ht="25.5" x14ac:dyDescent="0.25">
      <c r="A35" s="29">
        <f t="shared" si="3"/>
        <v>13</v>
      </c>
      <c r="B35" s="30" t="s">
        <v>66</v>
      </c>
      <c r="C35" s="7" t="s">
        <v>211</v>
      </c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161"/>
      <c r="U35" s="169">
        <f t="shared" si="2"/>
        <v>0</v>
      </c>
    </row>
    <row r="36" spans="1:21" x14ac:dyDescent="0.25">
      <c r="A36" s="29">
        <f t="shared" si="3"/>
        <v>14</v>
      </c>
      <c r="B36" s="30" t="s">
        <v>67</v>
      </c>
      <c r="C36" s="7" t="s">
        <v>211</v>
      </c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161"/>
      <c r="U36" s="169">
        <f t="shared" si="2"/>
        <v>0</v>
      </c>
    </row>
    <row r="37" spans="1:21" x14ac:dyDescent="0.25">
      <c r="A37" s="29">
        <f t="shared" si="3"/>
        <v>15</v>
      </c>
      <c r="B37" s="30" t="s">
        <v>68</v>
      </c>
      <c r="C37" s="7" t="s">
        <v>211</v>
      </c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161"/>
      <c r="U37" s="169">
        <f t="shared" si="2"/>
        <v>0</v>
      </c>
    </row>
    <row r="38" spans="1:21" ht="25.5" x14ac:dyDescent="0.25">
      <c r="A38" s="29">
        <f t="shared" si="3"/>
        <v>16</v>
      </c>
      <c r="B38" s="30" t="s">
        <v>69</v>
      </c>
      <c r="C38" s="7" t="s">
        <v>212</v>
      </c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161"/>
      <c r="U38" s="169">
        <f t="shared" si="2"/>
        <v>0</v>
      </c>
    </row>
    <row r="39" spans="1:21" ht="25.5" x14ac:dyDescent="0.25">
      <c r="A39" s="29">
        <f t="shared" si="3"/>
        <v>17</v>
      </c>
      <c r="B39" s="30" t="s">
        <v>70</v>
      </c>
      <c r="C39" s="7" t="s">
        <v>212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161"/>
      <c r="U39" s="169">
        <f t="shared" si="2"/>
        <v>0</v>
      </c>
    </row>
    <row r="40" spans="1:21" ht="25.5" x14ac:dyDescent="0.25">
      <c r="A40" s="29">
        <f t="shared" si="3"/>
        <v>18</v>
      </c>
      <c r="B40" s="30" t="s">
        <v>203</v>
      </c>
      <c r="C40" s="7" t="s">
        <v>213</v>
      </c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161"/>
      <c r="U40" s="169">
        <f t="shared" si="2"/>
        <v>0</v>
      </c>
    </row>
    <row r="41" spans="1:21" ht="25.5" x14ac:dyDescent="0.25">
      <c r="A41" s="29">
        <f t="shared" si="3"/>
        <v>19</v>
      </c>
      <c r="B41" s="30" t="s">
        <v>71</v>
      </c>
      <c r="C41" s="7" t="s">
        <v>213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161"/>
      <c r="U41" s="169">
        <f t="shared" si="2"/>
        <v>0</v>
      </c>
    </row>
    <row r="42" spans="1:21" ht="25.5" x14ac:dyDescent="0.25">
      <c r="A42" s="29">
        <f t="shared" si="3"/>
        <v>20</v>
      </c>
      <c r="B42" s="30" t="s">
        <v>72</v>
      </c>
      <c r="C42" s="7" t="s">
        <v>213</v>
      </c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161"/>
      <c r="U42" s="169">
        <f t="shared" si="2"/>
        <v>0</v>
      </c>
    </row>
    <row r="43" spans="1:21" ht="25.5" x14ac:dyDescent="0.25">
      <c r="A43" s="29">
        <f t="shared" si="3"/>
        <v>21</v>
      </c>
      <c r="B43" s="30" t="s">
        <v>73</v>
      </c>
      <c r="C43" s="7" t="s">
        <v>213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161"/>
      <c r="U43" s="169">
        <f t="shared" si="2"/>
        <v>0</v>
      </c>
    </row>
    <row r="44" spans="1:21" ht="25.5" x14ac:dyDescent="0.25">
      <c r="A44" s="29">
        <f t="shared" si="3"/>
        <v>22</v>
      </c>
      <c r="B44" s="30" t="s">
        <v>74</v>
      </c>
      <c r="C44" s="7" t="s">
        <v>213</v>
      </c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161"/>
      <c r="U44" s="169">
        <f t="shared" si="2"/>
        <v>0</v>
      </c>
    </row>
    <row r="45" spans="1:21" ht="15.75" thickBot="1" x14ac:dyDescent="0.3">
      <c r="A45" s="29">
        <f t="shared" si="3"/>
        <v>23</v>
      </c>
      <c r="B45" s="31" t="s">
        <v>75</v>
      </c>
      <c r="C45" s="162" t="s">
        <v>166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4"/>
      <c r="U45" s="170">
        <f t="shared" si="2"/>
        <v>0</v>
      </c>
    </row>
    <row r="46" spans="1:21" x14ac:dyDescent="0.25">
      <c r="A46" s="15"/>
      <c r="B46" s="25"/>
      <c r="C46" s="26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21" x14ac:dyDescent="0.25">
      <c r="A47" s="15"/>
      <c r="B47" s="25"/>
      <c r="C47" s="26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1:21" x14ac:dyDescent="0.25">
      <c r="B48" s="21"/>
      <c r="C48" s="21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39" x14ac:dyDescent="0.2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39" ht="21" customHeight="1" x14ac:dyDescent="0.25">
      <c r="B50" s="225" t="s">
        <v>277</v>
      </c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18"/>
    </row>
    <row r="51" spans="1:39" ht="21.75" thickBot="1" x14ac:dyDescent="0.3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18"/>
    </row>
    <row r="52" spans="1:39" ht="24" thickBot="1" x14ac:dyDescent="0.3">
      <c r="B52" s="231" t="str">
        <f>'PARÃMETROS - NÃO MEXER !'!B5</f>
        <v>Grupo 2 - Atividades de Pesquisa e Produção Intelectual</v>
      </c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3"/>
      <c r="U52" s="18"/>
    </row>
    <row r="53" spans="1:39" x14ac:dyDescent="0.25">
      <c r="B53" s="229" t="s">
        <v>30</v>
      </c>
      <c r="C53" s="230"/>
      <c r="D53" s="66">
        <f>C3</f>
        <v>0</v>
      </c>
      <c r="E53" s="66">
        <f>D53-1</f>
        <v>-1</v>
      </c>
      <c r="F53" s="66">
        <f t="shared" ref="F53:N53" si="4">E53-1</f>
        <v>-2</v>
      </c>
      <c r="G53" s="66">
        <f t="shared" si="4"/>
        <v>-3</v>
      </c>
      <c r="H53" s="66">
        <f t="shared" si="4"/>
        <v>-4</v>
      </c>
      <c r="I53" s="66">
        <f t="shared" si="4"/>
        <v>-5</v>
      </c>
      <c r="J53" s="66">
        <f t="shared" si="4"/>
        <v>-6</v>
      </c>
      <c r="K53" s="66">
        <f t="shared" si="4"/>
        <v>-7</v>
      </c>
      <c r="L53" s="66">
        <f t="shared" si="4"/>
        <v>-8</v>
      </c>
      <c r="M53" s="66">
        <f t="shared" si="4"/>
        <v>-9</v>
      </c>
      <c r="N53" s="66">
        <f t="shared" si="4"/>
        <v>-10</v>
      </c>
      <c r="O53" s="66">
        <f>N53-1</f>
        <v>-11</v>
      </c>
      <c r="P53" s="66">
        <f>O53-1</f>
        <v>-12</v>
      </c>
      <c r="Q53" s="66">
        <f>P53-1</f>
        <v>-13</v>
      </c>
      <c r="R53" s="66">
        <f>Q53-1</f>
        <v>-14</v>
      </c>
      <c r="S53" s="66">
        <f>R53-1</f>
        <v>-15</v>
      </c>
      <c r="T53" s="67" t="s">
        <v>22</v>
      </c>
      <c r="U53" s="227" t="s">
        <v>266</v>
      </c>
      <c r="V53" s="15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s="1" customFormat="1" ht="15.75" thickBot="1" x14ac:dyDescent="0.3">
      <c r="A54" s="15"/>
      <c r="B54" s="236" t="s">
        <v>252</v>
      </c>
      <c r="C54" s="237"/>
      <c r="D54" s="20" t="s">
        <v>29</v>
      </c>
      <c r="E54" s="20" t="s">
        <v>29</v>
      </c>
      <c r="F54" s="20" t="s">
        <v>29</v>
      </c>
      <c r="G54" s="20" t="s">
        <v>29</v>
      </c>
      <c r="H54" s="20" t="s">
        <v>29</v>
      </c>
      <c r="I54" s="20" t="s">
        <v>29</v>
      </c>
      <c r="J54" s="20" t="s">
        <v>29</v>
      </c>
      <c r="K54" s="20" t="s">
        <v>29</v>
      </c>
      <c r="L54" s="20" t="s">
        <v>29</v>
      </c>
      <c r="M54" s="20" t="s">
        <v>29</v>
      </c>
      <c r="N54" s="20" t="s">
        <v>29</v>
      </c>
      <c r="O54" s="20" t="s">
        <v>29</v>
      </c>
      <c r="P54" s="20" t="s">
        <v>29</v>
      </c>
      <c r="Q54" s="20" t="s">
        <v>29</v>
      </c>
      <c r="R54" s="20" t="s">
        <v>29</v>
      </c>
      <c r="S54" s="20" t="s">
        <v>29</v>
      </c>
      <c r="T54" s="68" t="s">
        <v>29</v>
      </c>
      <c r="U54" s="228"/>
      <c r="V54" s="10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</row>
    <row r="55" spans="1:39" x14ac:dyDescent="0.25">
      <c r="A55" s="29">
        <v>1</v>
      </c>
      <c r="B55" s="33" t="s">
        <v>76</v>
      </c>
      <c r="C55" s="8" t="s">
        <v>215</v>
      </c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161"/>
      <c r="U55" s="171">
        <f>SUM(D55:S55)</f>
        <v>0</v>
      </c>
    </row>
    <row r="56" spans="1:39" ht="25.5" x14ac:dyDescent="0.25">
      <c r="A56" s="29">
        <f>A55+1</f>
        <v>2</v>
      </c>
      <c r="B56" s="34" t="s">
        <v>77</v>
      </c>
      <c r="C56" s="8" t="s">
        <v>216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161"/>
      <c r="U56" s="172">
        <f>SUM(D56:S56)</f>
        <v>0</v>
      </c>
    </row>
    <row r="57" spans="1:39" x14ac:dyDescent="0.25">
      <c r="A57" s="29">
        <f t="shared" ref="A57:A80" si="5">A56+1</f>
        <v>3</v>
      </c>
      <c r="B57" s="34" t="s">
        <v>78</v>
      </c>
      <c r="C57" s="8" t="s">
        <v>215</v>
      </c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161"/>
      <c r="U57" s="172">
        <f>SUM(D57:S57)</f>
        <v>0</v>
      </c>
    </row>
    <row r="58" spans="1:39" ht="25.5" x14ac:dyDescent="0.25">
      <c r="A58" s="29">
        <f t="shared" si="5"/>
        <v>4</v>
      </c>
      <c r="B58" s="34" t="s">
        <v>214</v>
      </c>
      <c r="C58" s="8" t="s">
        <v>217</v>
      </c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161"/>
      <c r="U58" s="173">
        <f>SUM(D58:S58)</f>
        <v>0</v>
      </c>
    </row>
    <row r="59" spans="1:39" x14ac:dyDescent="0.25">
      <c r="A59" s="29">
        <f t="shared" si="5"/>
        <v>5</v>
      </c>
      <c r="B59" s="34" t="s">
        <v>80</v>
      </c>
      <c r="C59" s="8" t="s">
        <v>217</v>
      </c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161"/>
      <c r="U59" s="172">
        <f t="shared" ref="U59:U80" si="6">SUM(D59:S59)</f>
        <v>0</v>
      </c>
    </row>
    <row r="60" spans="1:39" ht="25.5" x14ac:dyDescent="0.25">
      <c r="A60" s="29">
        <f t="shared" si="5"/>
        <v>6</v>
      </c>
      <c r="B60" s="34" t="s">
        <v>81</v>
      </c>
      <c r="C60" s="8" t="s">
        <v>218</v>
      </c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161"/>
      <c r="U60" s="172">
        <f t="shared" si="6"/>
        <v>0</v>
      </c>
    </row>
    <row r="61" spans="1:39" x14ac:dyDescent="0.25">
      <c r="A61" s="29">
        <f t="shared" si="5"/>
        <v>7</v>
      </c>
      <c r="B61" s="34" t="s">
        <v>82</v>
      </c>
      <c r="C61" s="8" t="s">
        <v>219</v>
      </c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161"/>
      <c r="U61" s="172">
        <f t="shared" si="6"/>
        <v>0</v>
      </c>
    </row>
    <row r="62" spans="1:39" ht="25.5" x14ac:dyDescent="0.25">
      <c r="A62" s="29">
        <f t="shared" si="5"/>
        <v>8</v>
      </c>
      <c r="B62" s="34" t="s">
        <v>195</v>
      </c>
      <c r="C62" s="8" t="s">
        <v>218</v>
      </c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161"/>
      <c r="U62" s="172">
        <f t="shared" si="6"/>
        <v>0</v>
      </c>
    </row>
    <row r="63" spans="1:39" ht="25.5" x14ac:dyDescent="0.25">
      <c r="A63" s="29">
        <f t="shared" si="5"/>
        <v>9</v>
      </c>
      <c r="B63" s="34" t="s">
        <v>83</v>
      </c>
      <c r="C63" s="8" t="s">
        <v>220</v>
      </c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161"/>
      <c r="U63" s="172">
        <f t="shared" si="6"/>
        <v>0</v>
      </c>
    </row>
    <row r="64" spans="1:39" ht="25.5" x14ac:dyDescent="0.25">
      <c r="A64" s="29">
        <f t="shared" si="5"/>
        <v>10</v>
      </c>
      <c r="B64" s="34" t="s">
        <v>84</v>
      </c>
      <c r="C64" s="8" t="s">
        <v>218</v>
      </c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161"/>
      <c r="U64" s="172">
        <f t="shared" si="6"/>
        <v>0</v>
      </c>
    </row>
    <row r="65" spans="1:21" ht="25.5" x14ac:dyDescent="0.25">
      <c r="A65" s="29">
        <f t="shared" si="5"/>
        <v>11</v>
      </c>
      <c r="B65" s="34" t="s">
        <v>79</v>
      </c>
      <c r="C65" s="8" t="s">
        <v>221</v>
      </c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161"/>
      <c r="U65" s="172">
        <f t="shared" si="6"/>
        <v>0</v>
      </c>
    </row>
    <row r="66" spans="1:21" ht="25.5" x14ac:dyDescent="0.25">
      <c r="A66" s="29">
        <f t="shared" si="5"/>
        <v>12</v>
      </c>
      <c r="B66" s="34" t="s">
        <v>196</v>
      </c>
      <c r="C66" s="8" t="s">
        <v>197</v>
      </c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161"/>
      <c r="U66" s="172">
        <f t="shared" si="6"/>
        <v>0</v>
      </c>
    </row>
    <row r="67" spans="1:21" ht="25.5" x14ac:dyDescent="0.25">
      <c r="A67" s="29">
        <f t="shared" si="5"/>
        <v>13</v>
      </c>
      <c r="B67" s="34" t="s">
        <v>85</v>
      </c>
      <c r="C67" s="8" t="s">
        <v>222</v>
      </c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161"/>
      <c r="U67" s="172">
        <f t="shared" si="6"/>
        <v>0</v>
      </c>
    </row>
    <row r="68" spans="1:21" ht="25.5" x14ac:dyDescent="0.25">
      <c r="A68" s="29">
        <f t="shared" si="5"/>
        <v>14</v>
      </c>
      <c r="B68" s="34" t="s">
        <v>86</v>
      </c>
      <c r="C68" s="8" t="s">
        <v>223</v>
      </c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161"/>
      <c r="U68" s="172">
        <f t="shared" si="6"/>
        <v>0</v>
      </c>
    </row>
    <row r="69" spans="1:21" ht="25.5" x14ac:dyDescent="0.25">
      <c r="A69" s="29">
        <f t="shared" si="5"/>
        <v>15</v>
      </c>
      <c r="B69" s="34" t="s">
        <v>87</v>
      </c>
      <c r="C69" s="8" t="s">
        <v>224</v>
      </c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161"/>
      <c r="U69" s="172">
        <f t="shared" si="6"/>
        <v>0</v>
      </c>
    </row>
    <row r="70" spans="1:21" ht="25.5" x14ac:dyDescent="0.25">
      <c r="A70" s="29">
        <f t="shared" si="5"/>
        <v>16</v>
      </c>
      <c r="B70" s="34" t="s">
        <v>88</v>
      </c>
      <c r="C70" s="8" t="s">
        <v>225</v>
      </c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161"/>
      <c r="U70" s="172">
        <f t="shared" si="6"/>
        <v>0</v>
      </c>
    </row>
    <row r="71" spans="1:21" ht="25.5" x14ac:dyDescent="0.25">
      <c r="A71" s="29">
        <f t="shared" si="5"/>
        <v>17</v>
      </c>
      <c r="B71" s="34" t="s">
        <v>89</v>
      </c>
      <c r="C71" s="8" t="s">
        <v>225</v>
      </c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161"/>
      <c r="U71" s="172">
        <f t="shared" si="6"/>
        <v>0</v>
      </c>
    </row>
    <row r="72" spans="1:21" x14ac:dyDescent="0.25">
      <c r="A72" s="29">
        <f t="shared" si="5"/>
        <v>18</v>
      </c>
      <c r="B72" s="34" t="s">
        <v>90</v>
      </c>
      <c r="C72" s="8" t="s">
        <v>226</v>
      </c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161"/>
      <c r="U72" s="172">
        <f t="shared" si="6"/>
        <v>0</v>
      </c>
    </row>
    <row r="73" spans="1:21" x14ac:dyDescent="0.25">
      <c r="A73" s="29">
        <f t="shared" si="5"/>
        <v>19</v>
      </c>
      <c r="B73" s="34" t="s">
        <v>91</v>
      </c>
      <c r="C73" s="8" t="s">
        <v>227</v>
      </c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161"/>
      <c r="U73" s="172">
        <f t="shared" si="6"/>
        <v>0</v>
      </c>
    </row>
    <row r="74" spans="1:21" x14ac:dyDescent="0.25">
      <c r="A74" s="29">
        <f t="shared" si="5"/>
        <v>20</v>
      </c>
      <c r="B74" s="34" t="s">
        <v>92</v>
      </c>
      <c r="C74" s="8" t="s">
        <v>227</v>
      </c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161"/>
      <c r="U74" s="172">
        <f t="shared" si="6"/>
        <v>0</v>
      </c>
    </row>
    <row r="75" spans="1:21" x14ac:dyDescent="0.25">
      <c r="A75" s="29">
        <f t="shared" si="5"/>
        <v>21</v>
      </c>
      <c r="B75" s="34" t="s">
        <v>93</v>
      </c>
      <c r="C75" s="8" t="s">
        <v>227</v>
      </c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161"/>
      <c r="U75" s="172">
        <f t="shared" si="6"/>
        <v>0</v>
      </c>
    </row>
    <row r="76" spans="1:21" x14ac:dyDescent="0.25">
      <c r="A76" s="29">
        <f t="shared" si="5"/>
        <v>22</v>
      </c>
      <c r="B76" s="34" t="s">
        <v>94</v>
      </c>
      <c r="C76" s="8" t="s">
        <v>228</v>
      </c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161"/>
      <c r="U76" s="172">
        <f t="shared" si="6"/>
        <v>0</v>
      </c>
    </row>
    <row r="77" spans="1:21" x14ac:dyDescent="0.25">
      <c r="A77" s="29">
        <f t="shared" si="5"/>
        <v>23</v>
      </c>
      <c r="B77" s="34" t="s">
        <v>98</v>
      </c>
      <c r="C77" s="8" t="s">
        <v>228</v>
      </c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161"/>
      <c r="U77" s="172">
        <f t="shared" si="6"/>
        <v>0</v>
      </c>
    </row>
    <row r="78" spans="1:21" x14ac:dyDescent="0.25">
      <c r="A78" s="29">
        <f t="shared" si="5"/>
        <v>24</v>
      </c>
      <c r="B78" s="34" t="s">
        <v>95</v>
      </c>
      <c r="C78" s="8" t="s">
        <v>228</v>
      </c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161"/>
      <c r="U78" s="172">
        <f t="shared" si="6"/>
        <v>0</v>
      </c>
    </row>
    <row r="79" spans="1:21" x14ac:dyDescent="0.25">
      <c r="A79" s="29">
        <f t="shared" si="5"/>
        <v>25</v>
      </c>
      <c r="B79" s="34" t="s">
        <v>96</v>
      </c>
      <c r="C79" s="8" t="s">
        <v>229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161"/>
      <c r="U79" s="172">
        <f t="shared" si="6"/>
        <v>0</v>
      </c>
    </row>
    <row r="80" spans="1:21" ht="26.25" thickBot="1" x14ac:dyDescent="0.3">
      <c r="A80" s="29">
        <f t="shared" si="5"/>
        <v>26</v>
      </c>
      <c r="B80" s="72" t="s">
        <v>97</v>
      </c>
      <c r="C80" s="162" t="s">
        <v>230</v>
      </c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4"/>
      <c r="U80" s="174">
        <f t="shared" si="6"/>
        <v>0</v>
      </c>
    </row>
    <row r="81" spans="1:21" x14ac:dyDescent="0.25">
      <c r="B81" s="238"/>
      <c r="C81" s="23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</row>
    <row r="82" spans="1:21" x14ac:dyDescent="0.25">
      <c r="B82" s="27"/>
      <c r="C82" s="27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</row>
    <row r="83" spans="1:21" x14ac:dyDescent="0.25">
      <c r="B83" s="27"/>
      <c r="C83" s="27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</row>
    <row r="84" spans="1:21" x14ac:dyDescent="0.25">
      <c r="B84" s="27"/>
      <c r="C84" s="27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</row>
    <row r="85" spans="1:21" x14ac:dyDescent="0.25">
      <c r="B85" s="27"/>
      <c r="C85" s="27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</row>
    <row r="86" spans="1:21" x14ac:dyDescent="0.25">
      <c r="B86" s="21"/>
      <c r="C86" s="21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</row>
    <row r="87" spans="1:21" x14ac:dyDescent="0.25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</row>
    <row r="88" spans="1:21" ht="21" customHeight="1" x14ac:dyDescent="0.25">
      <c r="B88" s="225" t="s">
        <v>277</v>
      </c>
      <c r="C88" s="226"/>
      <c r="D88" s="226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18"/>
    </row>
    <row r="89" spans="1:21" ht="15" customHeight="1" thickBot="1" x14ac:dyDescent="0.3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18"/>
    </row>
    <row r="90" spans="1:21" ht="24" thickBot="1" x14ac:dyDescent="0.3">
      <c r="B90" s="231" t="str">
        <f>'PARÃMETROS - NÃO MEXER !'!B6</f>
        <v>Grupo 3 - Atividades de Extensão</v>
      </c>
      <c r="C90" s="232"/>
      <c r="D90" s="232"/>
      <c r="E90" s="232"/>
      <c r="F90" s="232"/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32"/>
      <c r="R90" s="232"/>
      <c r="S90" s="232"/>
      <c r="T90" s="233"/>
      <c r="U90" s="18"/>
    </row>
    <row r="91" spans="1:21" x14ac:dyDescent="0.25">
      <c r="B91" s="229" t="s">
        <v>30</v>
      </c>
      <c r="C91" s="230"/>
      <c r="D91" s="66">
        <f>C3</f>
        <v>0</v>
      </c>
      <c r="E91" s="66">
        <f>D91-1</f>
        <v>-1</v>
      </c>
      <c r="F91" s="66">
        <f t="shared" ref="F91:N91" si="7">E91-1</f>
        <v>-2</v>
      </c>
      <c r="G91" s="66">
        <f t="shared" si="7"/>
        <v>-3</v>
      </c>
      <c r="H91" s="66">
        <f t="shared" si="7"/>
        <v>-4</v>
      </c>
      <c r="I91" s="66">
        <f t="shared" si="7"/>
        <v>-5</v>
      </c>
      <c r="J91" s="66">
        <f t="shared" si="7"/>
        <v>-6</v>
      </c>
      <c r="K91" s="66">
        <f t="shared" si="7"/>
        <v>-7</v>
      </c>
      <c r="L91" s="66">
        <f t="shared" si="7"/>
        <v>-8</v>
      </c>
      <c r="M91" s="66">
        <f t="shared" si="7"/>
        <v>-9</v>
      </c>
      <c r="N91" s="66">
        <f t="shared" si="7"/>
        <v>-10</v>
      </c>
      <c r="O91" s="66">
        <f>N91-1</f>
        <v>-11</v>
      </c>
      <c r="P91" s="66">
        <f>O91-1</f>
        <v>-12</v>
      </c>
      <c r="Q91" s="66">
        <f>P91-1</f>
        <v>-13</v>
      </c>
      <c r="R91" s="66">
        <f>Q91-1</f>
        <v>-14</v>
      </c>
      <c r="S91" s="66">
        <f>R91-1</f>
        <v>-15</v>
      </c>
      <c r="T91" s="67" t="s">
        <v>22</v>
      </c>
      <c r="U91" s="227" t="s">
        <v>266</v>
      </c>
    </row>
    <row r="92" spans="1:21" ht="15.75" thickBot="1" x14ac:dyDescent="0.3">
      <c r="B92" s="236" t="s">
        <v>252</v>
      </c>
      <c r="C92" s="237"/>
      <c r="D92" s="20" t="s">
        <v>29</v>
      </c>
      <c r="E92" s="20" t="s">
        <v>29</v>
      </c>
      <c r="F92" s="20" t="s">
        <v>29</v>
      </c>
      <c r="G92" s="20" t="s">
        <v>29</v>
      </c>
      <c r="H92" s="20" t="s">
        <v>29</v>
      </c>
      <c r="I92" s="20" t="s">
        <v>29</v>
      </c>
      <c r="J92" s="20" t="s">
        <v>29</v>
      </c>
      <c r="K92" s="20" t="s">
        <v>29</v>
      </c>
      <c r="L92" s="20" t="s">
        <v>29</v>
      </c>
      <c r="M92" s="20" t="s">
        <v>29</v>
      </c>
      <c r="N92" s="20" t="s">
        <v>29</v>
      </c>
      <c r="O92" s="20" t="s">
        <v>29</v>
      </c>
      <c r="P92" s="20" t="s">
        <v>29</v>
      </c>
      <c r="Q92" s="20" t="s">
        <v>29</v>
      </c>
      <c r="R92" s="20" t="s">
        <v>29</v>
      </c>
      <c r="S92" s="20" t="s">
        <v>29</v>
      </c>
      <c r="T92" s="68" t="s">
        <v>29</v>
      </c>
      <c r="U92" s="228"/>
    </row>
    <row r="93" spans="1:21" ht="38.25" x14ac:dyDescent="0.25">
      <c r="A93" s="29">
        <v>1</v>
      </c>
      <c r="B93" s="35" t="s">
        <v>103</v>
      </c>
      <c r="C93" s="8" t="s">
        <v>231</v>
      </c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165"/>
      <c r="U93" s="175">
        <f>SUM(D93:S93)</f>
        <v>0</v>
      </c>
    </row>
    <row r="94" spans="1:21" ht="38.25" x14ac:dyDescent="0.25">
      <c r="A94" s="29">
        <f>A93+1</f>
        <v>2</v>
      </c>
      <c r="B94" s="35" t="s">
        <v>104</v>
      </c>
      <c r="C94" s="8" t="s">
        <v>231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165"/>
      <c r="U94" s="169">
        <f t="shared" ref="U94:U115" si="8">SUM(D94:S94)</f>
        <v>0</v>
      </c>
    </row>
    <row r="95" spans="1:21" ht="38.25" x14ac:dyDescent="0.25">
      <c r="A95" s="29">
        <f t="shared" ref="A95:A115" si="9">A94+1</f>
        <v>3</v>
      </c>
      <c r="B95" s="35" t="s">
        <v>105</v>
      </c>
      <c r="C95" s="8" t="s">
        <v>232</v>
      </c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165"/>
      <c r="U95" s="169">
        <f t="shared" si="8"/>
        <v>0</v>
      </c>
    </row>
    <row r="96" spans="1:21" ht="38.25" x14ac:dyDescent="0.25">
      <c r="A96" s="29">
        <f t="shared" si="9"/>
        <v>4</v>
      </c>
      <c r="B96" s="35" t="s">
        <v>204</v>
      </c>
      <c r="C96" s="8" t="s">
        <v>209</v>
      </c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165"/>
      <c r="U96" s="169">
        <f t="shared" si="8"/>
        <v>0</v>
      </c>
    </row>
    <row r="97" spans="1:21" ht="38.25" x14ac:dyDescent="0.25">
      <c r="A97" s="29">
        <f t="shared" si="9"/>
        <v>5</v>
      </c>
      <c r="B97" s="35" t="s">
        <v>106</v>
      </c>
      <c r="C97" s="8" t="s">
        <v>211</v>
      </c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165"/>
      <c r="U97" s="169">
        <f t="shared" si="8"/>
        <v>0</v>
      </c>
    </row>
    <row r="98" spans="1:21" x14ac:dyDescent="0.25">
      <c r="A98" s="29">
        <f t="shared" si="9"/>
        <v>6</v>
      </c>
      <c r="B98" s="35" t="s">
        <v>107</v>
      </c>
      <c r="C98" s="8" t="s">
        <v>233</v>
      </c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165"/>
      <c r="U98" s="169">
        <f t="shared" si="8"/>
        <v>0</v>
      </c>
    </row>
    <row r="99" spans="1:21" ht="38.25" x14ac:dyDescent="0.25">
      <c r="A99" s="29">
        <f t="shared" si="9"/>
        <v>7</v>
      </c>
      <c r="B99" s="35" t="s">
        <v>108</v>
      </c>
      <c r="C99" s="8" t="s">
        <v>234</v>
      </c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165"/>
      <c r="U99" s="169">
        <f t="shared" si="8"/>
        <v>0</v>
      </c>
    </row>
    <row r="100" spans="1:21" x14ac:dyDescent="0.25">
      <c r="A100" s="29">
        <f t="shared" si="9"/>
        <v>8</v>
      </c>
      <c r="B100" s="35" t="s">
        <v>109</v>
      </c>
      <c r="C100" s="8" t="s">
        <v>235</v>
      </c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165"/>
      <c r="U100" s="169">
        <f t="shared" si="8"/>
        <v>0</v>
      </c>
    </row>
    <row r="101" spans="1:21" ht="25.5" x14ac:dyDescent="0.25">
      <c r="A101" s="29">
        <f t="shared" si="9"/>
        <v>9</v>
      </c>
      <c r="B101" s="35" t="s">
        <v>110</v>
      </c>
      <c r="C101" s="8" t="s">
        <v>234</v>
      </c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165"/>
      <c r="U101" s="169">
        <f t="shared" si="8"/>
        <v>0</v>
      </c>
    </row>
    <row r="102" spans="1:21" ht="38.25" x14ac:dyDescent="0.25">
      <c r="A102" s="29">
        <f t="shared" si="9"/>
        <v>10</v>
      </c>
      <c r="B102" s="35" t="s">
        <v>198</v>
      </c>
      <c r="C102" s="8" t="s">
        <v>235</v>
      </c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165"/>
      <c r="U102" s="169">
        <f t="shared" si="8"/>
        <v>0</v>
      </c>
    </row>
    <row r="103" spans="1:21" ht="25.5" x14ac:dyDescent="0.25">
      <c r="A103" s="29">
        <f t="shared" si="9"/>
        <v>11</v>
      </c>
      <c r="B103" s="35" t="s">
        <v>111</v>
      </c>
      <c r="C103" s="8" t="s">
        <v>235</v>
      </c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165"/>
      <c r="U103" s="169">
        <f t="shared" si="8"/>
        <v>0</v>
      </c>
    </row>
    <row r="104" spans="1:21" x14ac:dyDescent="0.25">
      <c r="A104" s="29">
        <f t="shared" si="9"/>
        <v>12</v>
      </c>
      <c r="B104" s="35" t="s">
        <v>123</v>
      </c>
      <c r="C104" s="8" t="s">
        <v>234</v>
      </c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165"/>
      <c r="U104" s="169">
        <f t="shared" si="8"/>
        <v>0</v>
      </c>
    </row>
    <row r="105" spans="1:21" ht="25.5" x14ac:dyDescent="0.25">
      <c r="A105" s="29">
        <f t="shared" si="9"/>
        <v>13</v>
      </c>
      <c r="B105" s="35" t="s">
        <v>112</v>
      </c>
      <c r="C105" s="8" t="s">
        <v>236</v>
      </c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165"/>
      <c r="U105" s="169">
        <f t="shared" si="8"/>
        <v>0</v>
      </c>
    </row>
    <row r="106" spans="1:21" x14ac:dyDescent="0.25">
      <c r="A106" s="29">
        <f t="shared" si="9"/>
        <v>14</v>
      </c>
      <c r="B106" s="35" t="s">
        <v>113</v>
      </c>
      <c r="C106" s="8" t="s">
        <v>237</v>
      </c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165"/>
      <c r="U106" s="169">
        <f t="shared" si="8"/>
        <v>0</v>
      </c>
    </row>
    <row r="107" spans="1:21" x14ac:dyDescent="0.25">
      <c r="A107" s="29">
        <f t="shared" si="9"/>
        <v>15</v>
      </c>
      <c r="B107" s="35" t="s">
        <v>114</v>
      </c>
      <c r="C107" s="8" t="s">
        <v>235</v>
      </c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165"/>
      <c r="U107" s="169">
        <f t="shared" si="8"/>
        <v>0</v>
      </c>
    </row>
    <row r="108" spans="1:21" ht="25.5" x14ac:dyDescent="0.25">
      <c r="A108" s="29">
        <f t="shared" si="9"/>
        <v>16</v>
      </c>
      <c r="B108" s="35" t="s">
        <v>115</v>
      </c>
      <c r="C108" s="8" t="s">
        <v>234</v>
      </c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165"/>
      <c r="U108" s="169">
        <f t="shared" si="8"/>
        <v>0</v>
      </c>
    </row>
    <row r="109" spans="1:21" x14ac:dyDescent="0.25">
      <c r="A109" s="29">
        <f t="shared" si="9"/>
        <v>17</v>
      </c>
      <c r="B109" s="35" t="s">
        <v>116</v>
      </c>
      <c r="C109" s="8" t="s">
        <v>234</v>
      </c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165"/>
      <c r="U109" s="169">
        <f t="shared" si="8"/>
        <v>0</v>
      </c>
    </row>
    <row r="110" spans="1:21" ht="38.25" x14ac:dyDescent="0.25">
      <c r="A110" s="29">
        <f t="shared" si="9"/>
        <v>18</v>
      </c>
      <c r="B110" s="35" t="s">
        <v>117</v>
      </c>
      <c r="C110" s="8" t="s">
        <v>234</v>
      </c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165"/>
      <c r="U110" s="169">
        <f t="shared" si="8"/>
        <v>0</v>
      </c>
    </row>
    <row r="111" spans="1:21" ht="38.25" x14ac:dyDescent="0.25">
      <c r="A111" s="29">
        <f t="shared" si="9"/>
        <v>19</v>
      </c>
      <c r="B111" s="35" t="s">
        <v>118</v>
      </c>
      <c r="C111" s="8" t="s">
        <v>238</v>
      </c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165"/>
      <c r="U111" s="169">
        <f t="shared" si="8"/>
        <v>0</v>
      </c>
    </row>
    <row r="112" spans="1:21" x14ac:dyDescent="0.25">
      <c r="A112" s="29">
        <f t="shared" si="9"/>
        <v>20</v>
      </c>
      <c r="B112" s="35" t="s">
        <v>119</v>
      </c>
      <c r="C112" s="8" t="s">
        <v>239</v>
      </c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165"/>
      <c r="U112" s="169">
        <f t="shared" si="8"/>
        <v>0</v>
      </c>
    </row>
    <row r="113" spans="1:39" ht="25.5" x14ac:dyDescent="0.25">
      <c r="A113" s="29">
        <f t="shared" si="9"/>
        <v>21</v>
      </c>
      <c r="B113" s="35" t="s">
        <v>120</v>
      </c>
      <c r="C113" s="8" t="s">
        <v>239</v>
      </c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165"/>
      <c r="U113" s="169">
        <f t="shared" si="8"/>
        <v>0</v>
      </c>
    </row>
    <row r="114" spans="1:39" x14ac:dyDescent="0.25">
      <c r="A114" s="29">
        <f t="shared" si="9"/>
        <v>22</v>
      </c>
      <c r="B114" s="35" t="s">
        <v>121</v>
      </c>
      <c r="C114" s="8" t="s">
        <v>234</v>
      </c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165"/>
      <c r="U114" s="169">
        <f t="shared" si="8"/>
        <v>0</v>
      </c>
    </row>
    <row r="115" spans="1:39" ht="26.25" thickBot="1" x14ac:dyDescent="0.3">
      <c r="A115" s="29">
        <f t="shared" si="9"/>
        <v>23</v>
      </c>
      <c r="B115" s="36" t="s">
        <v>122</v>
      </c>
      <c r="C115" s="162" t="s">
        <v>239</v>
      </c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6"/>
      <c r="U115" s="170">
        <f t="shared" si="8"/>
        <v>0</v>
      </c>
    </row>
    <row r="116" spans="1:39" x14ac:dyDescent="0.25"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</row>
    <row r="117" spans="1:39" x14ac:dyDescent="0.25">
      <c r="B117" s="21"/>
      <c r="C117" s="21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</row>
    <row r="118" spans="1:39" x14ac:dyDescent="0.25"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</row>
    <row r="119" spans="1:39" ht="21" customHeight="1" x14ac:dyDescent="0.25">
      <c r="B119" s="225" t="s">
        <v>277</v>
      </c>
      <c r="C119" s="226"/>
      <c r="D119" s="226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18"/>
    </row>
    <row r="120" spans="1:39" ht="15" customHeight="1" thickBot="1" x14ac:dyDescent="0.3">
      <c r="B120" s="24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18"/>
    </row>
    <row r="121" spans="1:39" ht="24" thickBot="1" x14ac:dyDescent="0.3">
      <c r="B121" s="231" t="str">
        <f>'PARÃMETROS - NÃO MEXER !'!B7</f>
        <v>Grupo 4 - Atividades de Gestão e Representação</v>
      </c>
      <c r="C121" s="232"/>
      <c r="D121" s="232"/>
      <c r="E121" s="232"/>
      <c r="F121" s="232"/>
      <c r="G121" s="232"/>
      <c r="H121" s="232"/>
      <c r="I121" s="232"/>
      <c r="J121" s="232"/>
      <c r="K121" s="232"/>
      <c r="L121" s="232"/>
      <c r="M121" s="232"/>
      <c r="N121" s="232"/>
      <c r="O121" s="232"/>
      <c r="P121" s="232"/>
      <c r="Q121" s="232"/>
      <c r="R121" s="232"/>
      <c r="S121" s="232"/>
      <c r="T121" s="233"/>
      <c r="U121" s="18"/>
    </row>
    <row r="122" spans="1:39" x14ac:dyDescent="0.25">
      <c r="B122" s="229" t="s">
        <v>30</v>
      </c>
      <c r="C122" s="230"/>
      <c r="D122" s="66">
        <f>C3</f>
        <v>0</v>
      </c>
      <c r="E122" s="66">
        <f>D122-1</f>
        <v>-1</v>
      </c>
      <c r="F122" s="66">
        <f t="shared" ref="F122:N122" si="10">E122-1</f>
        <v>-2</v>
      </c>
      <c r="G122" s="66">
        <f t="shared" si="10"/>
        <v>-3</v>
      </c>
      <c r="H122" s="66">
        <f t="shared" si="10"/>
        <v>-4</v>
      </c>
      <c r="I122" s="66">
        <f t="shared" si="10"/>
        <v>-5</v>
      </c>
      <c r="J122" s="66">
        <f t="shared" si="10"/>
        <v>-6</v>
      </c>
      <c r="K122" s="66">
        <f t="shared" si="10"/>
        <v>-7</v>
      </c>
      <c r="L122" s="66">
        <f t="shared" si="10"/>
        <v>-8</v>
      </c>
      <c r="M122" s="66">
        <f t="shared" si="10"/>
        <v>-9</v>
      </c>
      <c r="N122" s="66">
        <f t="shared" si="10"/>
        <v>-10</v>
      </c>
      <c r="O122" s="66">
        <f>N122-1</f>
        <v>-11</v>
      </c>
      <c r="P122" s="66">
        <f>O122-1</f>
        <v>-12</v>
      </c>
      <c r="Q122" s="66">
        <f>P122-1</f>
        <v>-13</v>
      </c>
      <c r="R122" s="66">
        <f>Q122-1</f>
        <v>-14</v>
      </c>
      <c r="S122" s="66">
        <f>R122-1</f>
        <v>-15</v>
      </c>
      <c r="T122" s="67" t="s">
        <v>22</v>
      </c>
      <c r="U122" s="227" t="s">
        <v>266</v>
      </c>
      <c r="V122" s="15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s="1" customFormat="1" ht="15.75" thickBot="1" x14ac:dyDescent="0.3">
      <c r="A123" s="15"/>
      <c r="B123" s="236" t="s">
        <v>252</v>
      </c>
      <c r="C123" s="237"/>
      <c r="D123" s="20" t="s">
        <v>29</v>
      </c>
      <c r="E123" s="20" t="s">
        <v>29</v>
      </c>
      <c r="F123" s="20" t="s">
        <v>29</v>
      </c>
      <c r="G123" s="20" t="s">
        <v>29</v>
      </c>
      <c r="H123" s="20" t="s">
        <v>29</v>
      </c>
      <c r="I123" s="20" t="s">
        <v>29</v>
      </c>
      <c r="J123" s="20" t="s">
        <v>29</v>
      </c>
      <c r="K123" s="20" t="s">
        <v>29</v>
      </c>
      <c r="L123" s="20" t="s">
        <v>29</v>
      </c>
      <c r="M123" s="20" t="s">
        <v>29</v>
      </c>
      <c r="N123" s="20" t="s">
        <v>29</v>
      </c>
      <c r="O123" s="20" t="s">
        <v>29</v>
      </c>
      <c r="P123" s="20" t="s">
        <v>29</v>
      </c>
      <c r="Q123" s="20" t="s">
        <v>29</v>
      </c>
      <c r="R123" s="20" t="s">
        <v>29</v>
      </c>
      <c r="S123" s="20" t="s">
        <v>29</v>
      </c>
      <c r="T123" s="68" t="s">
        <v>29</v>
      </c>
      <c r="U123" s="228"/>
      <c r="V123" s="10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</row>
    <row r="124" spans="1:39" x14ac:dyDescent="0.25">
      <c r="A124" s="29">
        <v>1</v>
      </c>
      <c r="B124" s="37" t="s">
        <v>124</v>
      </c>
      <c r="C124" s="7" t="s">
        <v>240</v>
      </c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161"/>
      <c r="U124" s="175">
        <f>SUM(D124:S124)</f>
        <v>0</v>
      </c>
    </row>
    <row r="125" spans="1:39" x14ac:dyDescent="0.25">
      <c r="A125" s="29">
        <f>A124+1</f>
        <v>2</v>
      </c>
      <c r="B125" s="37" t="s">
        <v>125</v>
      </c>
      <c r="C125" s="7" t="s">
        <v>240</v>
      </c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161"/>
      <c r="U125" s="169">
        <f t="shared" ref="U125:U144" si="11">SUM(D125:S125)</f>
        <v>0</v>
      </c>
    </row>
    <row r="126" spans="1:39" x14ac:dyDescent="0.25">
      <c r="A126" s="29">
        <f t="shared" ref="A126:A144" si="12">A125+1</f>
        <v>3</v>
      </c>
      <c r="B126" s="37" t="s">
        <v>126</v>
      </c>
      <c r="C126" s="7" t="s">
        <v>240</v>
      </c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161"/>
      <c r="U126" s="169">
        <f t="shared" si="11"/>
        <v>0</v>
      </c>
    </row>
    <row r="127" spans="1:39" x14ac:dyDescent="0.25">
      <c r="A127" s="29">
        <f t="shared" si="12"/>
        <v>4</v>
      </c>
      <c r="B127" s="37" t="s">
        <v>127</v>
      </c>
      <c r="C127" s="7" t="s">
        <v>240</v>
      </c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161"/>
      <c r="U127" s="169">
        <f t="shared" si="11"/>
        <v>0</v>
      </c>
    </row>
    <row r="128" spans="1:39" x14ac:dyDescent="0.25">
      <c r="A128" s="29">
        <f t="shared" si="12"/>
        <v>5</v>
      </c>
      <c r="B128" s="37" t="s">
        <v>128</v>
      </c>
      <c r="C128" s="7" t="s">
        <v>240</v>
      </c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161"/>
      <c r="U128" s="169">
        <f t="shared" si="11"/>
        <v>0</v>
      </c>
    </row>
    <row r="129" spans="1:21" x14ac:dyDescent="0.25">
      <c r="A129" s="29">
        <f t="shared" si="12"/>
        <v>6</v>
      </c>
      <c r="B129" s="37" t="s">
        <v>129</v>
      </c>
      <c r="C129" s="7" t="s">
        <v>240</v>
      </c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161"/>
      <c r="U129" s="169">
        <f t="shared" si="11"/>
        <v>0</v>
      </c>
    </row>
    <row r="130" spans="1:21" x14ac:dyDescent="0.25">
      <c r="A130" s="29">
        <f t="shared" si="12"/>
        <v>7</v>
      </c>
      <c r="B130" s="37" t="s">
        <v>130</v>
      </c>
      <c r="C130" s="7" t="s">
        <v>240</v>
      </c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161"/>
      <c r="U130" s="169">
        <f t="shared" si="11"/>
        <v>0</v>
      </c>
    </row>
    <row r="131" spans="1:21" ht="38.25" x14ac:dyDescent="0.25">
      <c r="A131" s="29">
        <f t="shared" si="12"/>
        <v>8</v>
      </c>
      <c r="B131" s="38" t="s">
        <v>131</v>
      </c>
      <c r="C131" s="7" t="s">
        <v>240</v>
      </c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161"/>
      <c r="U131" s="169">
        <f t="shared" si="11"/>
        <v>0</v>
      </c>
    </row>
    <row r="132" spans="1:21" x14ac:dyDescent="0.25">
      <c r="A132" s="29">
        <f t="shared" si="12"/>
        <v>9</v>
      </c>
      <c r="B132" s="38" t="s">
        <v>132</v>
      </c>
      <c r="C132" s="7" t="s">
        <v>240</v>
      </c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161"/>
      <c r="U132" s="169">
        <f t="shared" si="11"/>
        <v>0</v>
      </c>
    </row>
    <row r="133" spans="1:21" x14ac:dyDescent="0.25">
      <c r="A133" s="29">
        <f t="shared" si="12"/>
        <v>10</v>
      </c>
      <c r="B133" s="38" t="s">
        <v>133</v>
      </c>
      <c r="C133" s="7" t="s">
        <v>240</v>
      </c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161"/>
      <c r="U133" s="169">
        <f t="shared" si="11"/>
        <v>0</v>
      </c>
    </row>
    <row r="134" spans="1:21" ht="25.5" x14ac:dyDescent="0.25">
      <c r="A134" s="29">
        <f t="shared" si="12"/>
        <v>11</v>
      </c>
      <c r="B134" s="38" t="s">
        <v>134</v>
      </c>
      <c r="C134" s="7" t="s">
        <v>240</v>
      </c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161"/>
      <c r="U134" s="169">
        <f t="shared" si="11"/>
        <v>0</v>
      </c>
    </row>
    <row r="135" spans="1:21" ht="30" customHeight="1" x14ac:dyDescent="0.25">
      <c r="A135" s="29">
        <f t="shared" si="12"/>
        <v>12</v>
      </c>
      <c r="B135" s="38" t="s">
        <v>135</v>
      </c>
      <c r="C135" s="7" t="s">
        <v>240</v>
      </c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161"/>
      <c r="U135" s="169">
        <f t="shared" si="11"/>
        <v>0</v>
      </c>
    </row>
    <row r="136" spans="1:21" x14ac:dyDescent="0.25">
      <c r="A136" s="29">
        <f t="shared" si="12"/>
        <v>13</v>
      </c>
      <c r="B136" s="38" t="s">
        <v>136</v>
      </c>
      <c r="C136" s="7" t="s">
        <v>240</v>
      </c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161"/>
      <c r="U136" s="169">
        <f t="shared" si="11"/>
        <v>0</v>
      </c>
    </row>
    <row r="137" spans="1:21" x14ac:dyDescent="0.25">
      <c r="A137" s="29">
        <f t="shared" si="12"/>
        <v>14</v>
      </c>
      <c r="B137" s="38" t="s">
        <v>137</v>
      </c>
      <c r="C137" s="7" t="s">
        <v>241</v>
      </c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161"/>
      <c r="U137" s="169">
        <f t="shared" si="11"/>
        <v>0</v>
      </c>
    </row>
    <row r="138" spans="1:21" ht="38.25" x14ac:dyDescent="0.25">
      <c r="A138" s="29">
        <f t="shared" si="12"/>
        <v>15</v>
      </c>
      <c r="B138" s="38" t="s">
        <v>138</v>
      </c>
      <c r="C138" s="7" t="s">
        <v>240</v>
      </c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161"/>
      <c r="U138" s="169">
        <f t="shared" si="11"/>
        <v>0</v>
      </c>
    </row>
    <row r="139" spans="1:21" ht="38.25" x14ac:dyDescent="0.25">
      <c r="A139" s="29">
        <f t="shared" si="12"/>
        <v>16</v>
      </c>
      <c r="B139" s="38" t="s">
        <v>139</v>
      </c>
      <c r="C139" s="7" t="s">
        <v>240</v>
      </c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161"/>
      <c r="U139" s="169">
        <f t="shared" si="11"/>
        <v>0</v>
      </c>
    </row>
    <row r="140" spans="1:21" ht="25.5" x14ac:dyDescent="0.25">
      <c r="A140" s="29">
        <f t="shared" si="12"/>
        <v>17</v>
      </c>
      <c r="B140" s="38" t="s">
        <v>140</v>
      </c>
      <c r="C140" s="7" t="s">
        <v>240</v>
      </c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161"/>
      <c r="U140" s="169">
        <f t="shared" si="11"/>
        <v>0</v>
      </c>
    </row>
    <row r="141" spans="1:21" ht="38.25" x14ac:dyDescent="0.25">
      <c r="A141" s="29">
        <f t="shared" si="12"/>
        <v>18</v>
      </c>
      <c r="B141" s="37" t="s">
        <v>141</v>
      </c>
      <c r="C141" s="7" t="s">
        <v>240</v>
      </c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161"/>
      <c r="U141" s="169">
        <f t="shared" si="11"/>
        <v>0</v>
      </c>
    </row>
    <row r="142" spans="1:21" ht="30" customHeight="1" x14ac:dyDescent="0.25">
      <c r="A142" s="29">
        <f t="shared" si="12"/>
        <v>19</v>
      </c>
      <c r="B142" s="37" t="s">
        <v>142</v>
      </c>
      <c r="C142" s="7" t="s">
        <v>242</v>
      </c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161"/>
      <c r="U142" s="169">
        <f t="shared" si="11"/>
        <v>0</v>
      </c>
    </row>
    <row r="143" spans="1:21" ht="38.25" x14ac:dyDescent="0.25">
      <c r="A143" s="29">
        <f t="shared" si="12"/>
        <v>20</v>
      </c>
      <c r="B143" s="37" t="s">
        <v>143</v>
      </c>
      <c r="C143" s="7" t="s">
        <v>234</v>
      </c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161"/>
      <c r="U143" s="169">
        <f t="shared" si="11"/>
        <v>0</v>
      </c>
    </row>
    <row r="144" spans="1:21" ht="26.25" thickBot="1" x14ac:dyDescent="0.3">
      <c r="A144" s="29">
        <f t="shared" si="12"/>
        <v>21</v>
      </c>
      <c r="B144" s="39" t="s">
        <v>144</v>
      </c>
      <c r="C144" s="162" t="s">
        <v>231</v>
      </c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4"/>
      <c r="U144" s="170">
        <f t="shared" si="11"/>
        <v>0</v>
      </c>
    </row>
    <row r="145" spans="1:39" x14ac:dyDescent="0.25">
      <c r="B145" s="238"/>
      <c r="C145" s="23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</row>
    <row r="146" spans="1:39" x14ac:dyDescent="0.25">
      <c r="B146" s="21"/>
      <c r="C146" s="21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</row>
    <row r="147" spans="1:39" ht="21" customHeight="1" x14ac:dyDescent="0.25">
      <c r="B147" s="225" t="s">
        <v>277</v>
      </c>
      <c r="C147" s="226"/>
      <c r="D147" s="226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18"/>
    </row>
    <row r="148" spans="1:39" ht="21.75" thickBot="1" x14ac:dyDescent="0.3">
      <c r="B148" s="24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18"/>
    </row>
    <row r="149" spans="1:39" ht="24" thickBot="1" x14ac:dyDescent="0.3">
      <c r="B149" s="231" t="str">
        <f>'PARÃMETROS - NÃO MEXER !'!B8</f>
        <v>Grupo 5 - Qualificação Acadêmico-Profissional e Outras Atividades</v>
      </c>
      <c r="C149" s="232"/>
      <c r="D149" s="232"/>
      <c r="E149" s="232"/>
      <c r="F149" s="232"/>
      <c r="G149" s="232"/>
      <c r="H149" s="232"/>
      <c r="I149" s="232"/>
      <c r="J149" s="232"/>
      <c r="K149" s="232"/>
      <c r="L149" s="232"/>
      <c r="M149" s="232"/>
      <c r="N149" s="232"/>
      <c r="O149" s="232"/>
      <c r="P149" s="232"/>
      <c r="Q149" s="232"/>
      <c r="R149" s="232"/>
      <c r="S149" s="232"/>
      <c r="T149" s="233"/>
      <c r="U149" s="18"/>
    </row>
    <row r="150" spans="1:39" x14ac:dyDescent="0.25">
      <c r="B150" s="229" t="s">
        <v>30</v>
      </c>
      <c r="C150" s="230"/>
      <c r="D150" s="66">
        <f>C3</f>
        <v>0</v>
      </c>
      <c r="E150" s="66">
        <f>D150-1</f>
        <v>-1</v>
      </c>
      <c r="F150" s="66">
        <f t="shared" ref="F150:N150" si="13">E150-1</f>
        <v>-2</v>
      </c>
      <c r="G150" s="66">
        <f t="shared" si="13"/>
        <v>-3</v>
      </c>
      <c r="H150" s="66">
        <f t="shared" si="13"/>
        <v>-4</v>
      </c>
      <c r="I150" s="66">
        <f t="shared" si="13"/>
        <v>-5</v>
      </c>
      <c r="J150" s="66">
        <f t="shared" si="13"/>
        <v>-6</v>
      </c>
      <c r="K150" s="66">
        <f t="shared" si="13"/>
        <v>-7</v>
      </c>
      <c r="L150" s="66">
        <f t="shared" si="13"/>
        <v>-8</v>
      </c>
      <c r="M150" s="66">
        <f t="shared" si="13"/>
        <v>-9</v>
      </c>
      <c r="N150" s="66">
        <f t="shared" si="13"/>
        <v>-10</v>
      </c>
      <c r="O150" s="66">
        <f>N150-1</f>
        <v>-11</v>
      </c>
      <c r="P150" s="66">
        <f>O150-1</f>
        <v>-12</v>
      </c>
      <c r="Q150" s="66">
        <f>P150-1</f>
        <v>-13</v>
      </c>
      <c r="R150" s="66">
        <f>Q150-1</f>
        <v>-14</v>
      </c>
      <c r="S150" s="66">
        <f>R150-1</f>
        <v>-15</v>
      </c>
      <c r="T150" s="67" t="s">
        <v>22</v>
      </c>
      <c r="U150" s="227" t="s">
        <v>266</v>
      </c>
      <c r="V150" s="15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s="1" customFormat="1" ht="15.75" thickBot="1" x14ac:dyDescent="0.3">
      <c r="A151" s="15"/>
      <c r="B151" s="236" t="s">
        <v>252</v>
      </c>
      <c r="C151" s="237"/>
      <c r="D151" s="20" t="s">
        <v>29</v>
      </c>
      <c r="E151" s="20" t="s">
        <v>29</v>
      </c>
      <c r="F151" s="20" t="s">
        <v>29</v>
      </c>
      <c r="G151" s="20" t="s">
        <v>29</v>
      </c>
      <c r="H151" s="20" t="s">
        <v>29</v>
      </c>
      <c r="I151" s="20" t="s">
        <v>29</v>
      </c>
      <c r="J151" s="20" t="s">
        <v>29</v>
      </c>
      <c r="K151" s="20" t="s">
        <v>29</v>
      </c>
      <c r="L151" s="20" t="s">
        <v>29</v>
      </c>
      <c r="M151" s="20" t="s">
        <v>29</v>
      </c>
      <c r="N151" s="20" t="s">
        <v>29</v>
      </c>
      <c r="O151" s="20" t="s">
        <v>29</v>
      </c>
      <c r="P151" s="20" t="s">
        <v>29</v>
      </c>
      <c r="Q151" s="20" t="s">
        <v>29</v>
      </c>
      <c r="R151" s="20" t="s">
        <v>29</v>
      </c>
      <c r="S151" s="20" t="s">
        <v>29</v>
      </c>
      <c r="T151" s="68" t="s">
        <v>29</v>
      </c>
      <c r="U151" s="228"/>
      <c r="V151" s="10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</row>
    <row r="152" spans="1:39" x14ac:dyDescent="0.25">
      <c r="A152" s="29">
        <v>1</v>
      </c>
      <c r="B152" s="38" t="s">
        <v>145</v>
      </c>
      <c r="C152" s="7" t="s">
        <v>240</v>
      </c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161"/>
      <c r="U152" s="175">
        <f>SUM(D152:S152)</f>
        <v>0</v>
      </c>
    </row>
    <row r="153" spans="1:39" ht="51" x14ac:dyDescent="0.25">
      <c r="A153" s="29">
        <f>A152+1</f>
        <v>2</v>
      </c>
      <c r="B153" s="38" t="s">
        <v>146</v>
      </c>
      <c r="C153" s="9" t="s">
        <v>240</v>
      </c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161"/>
      <c r="U153" s="169">
        <f t="shared" ref="U153:U169" si="14">SUM(D153:S153)</f>
        <v>0</v>
      </c>
    </row>
    <row r="154" spans="1:39" ht="38.25" x14ac:dyDescent="0.25">
      <c r="A154" s="29">
        <f t="shared" ref="A154:A169" si="15">A153+1</f>
        <v>3</v>
      </c>
      <c r="B154" s="38" t="s">
        <v>199</v>
      </c>
      <c r="C154" s="7" t="s">
        <v>234</v>
      </c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161"/>
      <c r="U154" s="169">
        <f t="shared" si="14"/>
        <v>0</v>
      </c>
    </row>
    <row r="155" spans="1:39" ht="25.5" x14ac:dyDescent="0.25">
      <c r="A155" s="29">
        <f t="shared" si="15"/>
        <v>4</v>
      </c>
      <c r="B155" s="38" t="s">
        <v>148</v>
      </c>
      <c r="C155" s="7" t="s">
        <v>243</v>
      </c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161"/>
      <c r="U155" s="169">
        <f t="shared" si="14"/>
        <v>0</v>
      </c>
    </row>
    <row r="156" spans="1:39" ht="25.5" x14ac:dyDescent="0.25">
      <c r="A156" s="29">
        <f t="shared" si="15"/>
        <v>5</v>
      </c>
      <c r="B156" s="38" t="s">
        <v>149</v>
      </c>
      <c r="C156" s="7" t="s">
        <v>239</v>
      </c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161"/>
      <c r="U156" s="169">
        <f t="shared" si="14"/>
        <v>0</v>
      </c>
    </row>
    <row r="157" spans="1:39" ht="38.25" x14ac:dyDescent="0.25">
      <c r="A157" s="29">
        <f t="shared" si="15"/>
        <v>6</v>
      </c>
      <c r="B157" s="38" t="s">
        <v>150</v>
      </c>
      <c r="C157" s="9" t="s">
        <v>240</v>
      </c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161"/>
      <c r="U157" s="169">
        <f t="shared" si="14"/>
        <v>0</v>
      </c>
    </row>
    <row r="158" spans="1:39" x14ac:dyDescent="0.25">
      <c r="A158" s="29">
        <f t="shared" si="15"/>
        <v>7</v>
      </c>
      <c r="B158" s="37" t="s">
        <v>151</v>
      </c>
      <c r="C158" s="7" t="s">
        <v>213</v>
      </c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161"/>
      <c r="U158" s="169">
        <f t="shared" si="14"/>
        <v>0</v>
      </c>
    </row>
    <row r="159" spans="1:39" x14ac:dyDescent="0.25">
      <c r="A159" s="29">
        <f t="shared" si="15"/>
        <v>8</v>
      </c>
      <c r="B159" s="37" t="s">
        <v>152</v>
      </c>
      <c r="C159" s="7" t="s">
        <v>213</v>
      </c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161"/>
      <c r="U159" s="169">
        <f t="shared" si="14"/>
        <v>0</v>
      </c>
    </row>
    <row r="160" spans="1:39" ht="25.5" x14ac:dyDescent="0.25">
      <c r="A160" s="29">
        <f t="shared" si="15"/>
        <v>9</v>
      </c>
      <c r="B160" s="38" t="s">
        <v>153</v>
      </c>
      <c r="C160" s="7" t="s">
        <v>213</v>
      </c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161"/>
      <c r="U160" s="169">
        <f t="shared" si="14"/>
        <v>0</v>
      </c>
    </row>
    <row r="161" spans="1:21" ht="29.25" customHeight="1" x14ac:dyDescent="0.25">
      <c r="A161" s="29">
        <f t="shared" si="15"/>
        <v>10</v>
      </c>
      <c r="B161" s="38" t="s">
        <v>154</v>
      </c>
      <c r="C161" s="7" t="s">
        <v>244</v>
      </c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161"/>
      <c r="U161" s="169">
        <f t="shared" si="14"/>
        <v>0</v>
      </c>
    </row>
    <row r="162" spans="1:21" ht="25.5" x14ac:dyDescent="0.25">
      <c r="A162" s="29">
        <f t="shared" si="15"/>
        <v>11</v>
      </c>
      <c r="B162" s="38" t="s">
        <v>155</v>
      </c>
      <c r="C162" s="7" t="s">
        <v>244</v>
      </c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161"/>
      <c r="U162" s="169">
        <f t="shared" si="14"/>
        <v>0</v>
      </c>
    </row>
    <row r="163" spans="1:21" ht="25.5" x14ac:dyDescent="0.25">
      <c r="A163" s="29">
        <f t="shared" si="15"/>
        <v>12</v>
      </c>
      <c r="B163" s="37" t="s">
        <v>156</v>
      </c>
      <c r="C163" s="9" t="s">
        <v>240</v>
      </c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161"/>
      <c r="U163" s="169">
        <f t="shared" si="14"/>
        <v>0</v>
      </c>
    </row>
    <row r="164" spans="1:21" x14ac:dyDescent="0.25">
      <c r="A164" s="29">
        <f t="shared" si="15"/>
        <v>13</v>
      </c>
      <c r="B164" s="37" t="s">
        <v>200</v>
      </c>
      <c r="C164" s="7" t="s">
        <v>235</v>
      </c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161"/>
      <c r="U164" s="169">
        <f t="shared" si="14"/>
        <v>0</v>
      </c>
    </row>
    <row r="165" spans="1:21" ht="25.5" x14ac:dyDescent="0.25">
      <c r="A165" s="29">
        <f t="shared" si="15"/>
        <v>14</v>
      </c>
      <c r="B165" s="37" t="s">
        <v>157</v>
      </c>
      <c r="C165" s="9" t="s">
        <v>240</v>
      </c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161"/>
      <c r="U165" s="169">
        <f t="shared" si="14"/>
        <v>0</v>
      </c>
    </row>
    <row r="166" spans="1:21" ht="38.25" x14ac:dyDescent="0.25">
      <c r="A166" s="29">
        <f t="shared" si="15"/>
        <v>15</v>
      </c>
      <c r="B166" s="37" t="s">
        <v>201</v>
      </c>
      <c r="C166" s="9" t="s">
        <v>240</v>
      </c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161"/>
      <c r="U166" s="169">
        <f t="shared" si="14"/>
        <v>0</v>
      </c>
    </row>
    <row r="167" spans="1:21" x14ac:dyDescent="0.25">
      <c r="A167" s="29">
        <f t="shared" si="15"/>
        <v>16</v>
      </c>
      <c r="B167" s="37" t="s">
        <v>159</v>
      </c>
      <c r="C167" s="7" t="s">
        <v>234</v>
      </c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161"/>
      <c r="U167" s="169">
        <f t="shared" si="14"/>
        <v>0</v>
      </c>
    </row>
    <row r="168" spans="1:21" ht="25.5" x14ac:dyDescent="0.25">
      <c r="A168" s="29">
        <f t="shared" si="15"/>
        <v>17</v>
      </c>
      <c r="B168" s="37" t="s">
        <v>160</v>
      </c>
      <c r="C168" s="7" t="s">
        <v>245</v>
      </c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161"/>
      <c r="U168" s="169">
        <f t="shared" si="14"/>
        <v>0</v>
      </c>
    </row>
    <row r="169" spans="1:21" ht="15.75" thickBot="1" x14ac:dyDescent="0.3">
      <c r="A169" s="29">
        <f t="shared" si="15"/>
        <v>18</v>
      </c>
      <c r="B169" s="39" t="s">
        <v>49</v>
      </c>
      <c r="C169" s="162" t="s">
        <v>234</v>
      </c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164"/>
      <c r="U169" s="170">
        <f t="shared" si="14"/>
        <v>0</v>
      </c>
    </row>
    <row r="170" spans="1:21" x14ac:dyDescent="0.25">
      <c r="B170" s="239"/>
      <c r="C170" s="239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</row>
  </sheetData>
  <mergeCells count="38">
    <mergeCell ref="B122:C122"/>
    <mergeCell ref="B121:T121"/>
    <mergeCell ref="B123:C123"/>
    <mergeCell ref="B90:T90"/>
    <mergeCell ref="B119:T119"/>
    <mergeCell ref="B91:C91"/>
    <mergeCell ref="B92:C92"/>
    <mergeCell ref="B149:T149"/>
    <mergeCell ref="B170:C170"/>
    <mergeCell ref="B147:T147"/>
    <mergeCell ref="B150:C150"/>
    <mergeCell ref="B151:C151"/>
    <mergeCell ref="B18:T18"/>
    <mergeCell ref="U150:U151"/>
    <mergeCell ref="U21:U22"/>
    <mergeCell ref="U53:U54"/>
    <mergeCell ref="U91:U92"/>
    <mergeCell ref="U122:U123"/>
    <mergeCell ref="B50:T50"/>
    <mergeCell ref="B88:T88"/>
    <mergeCell ref="B21:C21"/>
    <mergeCell ref="B53:C53"/>
    <mergeCell ref="B20:T20"/>
    <mergeCell ref="B52:T52"/>
    <mergeCell ref="B22:C22"/>
    <mergeCell ref="B54:C54"/>
    <mergeCell ref="B81:C81"/>
    <mergeCell ref="B145:C145"/>
    <mergeCell ref="B1:T1"/>
    <mergeCell ref="D3:K3"/>
    <mergeCell ref="D16:T16"/>
    <mergeCell ref="C4:T4"/>
    <mergeCell ref="C5:T5"/>
    <mergeCell ref="C7:D7"/>
    <mergeCell ref="C8:D8"/>
    <mergeCell ref="C9:D9"/>
    <mergeCell ref="C10:D10"/>
    <mergeCell ref="C6:D6"/>
  </mergeCells>
  <phoneticPr fontId="7" type="noConversion"/>
  <dataValidations count="2">
    <dataValidation type="whole" allowBlank="1" showInputMessage="1" showErrorMessage="1" sqref="D152:T169 D55:T80 D124:T144 D23:T47 D93:T115" xr:uid="{00000000-0002-0000-0000-000000000000}">
      <formula1>0</formula1>
      <formula2>10000</formula2>
    </dataValidation>
    <dataValidation type="whole" allowBlank="1" showInputMessage="1" showErrorMessage="1" sqref="E8:J10" xr:uid="{00000000-0002-0000-0000-000001000000}">
      <formula1>1950</formula1>
      <formula2>2015</formula2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73" fitToHeight="0" orientation="landscape" r:id="rId1"/>
  <headerFooter>
    <oddFooter>&amp;L&amp;F</oddFooter>
  </headerFooter>
  <rowBreaks count="2" manualBreakCount="2">
    <brk id="16" max="16383" man="1"/>
    <brk id="1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Z152"/>
  <sheetViews>
    <sheetView zoomScale="75" workbookViewId="0">
      <selection activeCell="B1" sqref="B1:U1"/>
    </sheetView>
  </sheetViews>
  <sheetFormatPr defaultRowHeight="15" x14ac:dyDescent="0.25"/>
  <cols>
    <col min="1" max="1" width="3.5703125" style="10" bestFit="1" customWidth="1"/>
    <col min="2" max="2" width="46.28515625" style="10" customWidth="1"/>
    <col min="3" max="3" width="10.140625" style="10" bestFit="1" customWidth="1"/>
    <col min="4" max="4" width="12.140625" style="10" bestFit="1" customWidth="1"/>
    <col min="5" max="5" width="5.7109375" style="10" bestFit="1" customWidth="1"/>
    <col min="6" max="9" width="5.85546875" style="10" bestFit="1" customWidth="1"/>
    <col min="10" max="10" width="5.85546875" style="10" customWidth="1"/>
    <col min="11" max="19" width="5.85546875" style="10" bestFit="1" customWidth="1"/>
    <col min="20" max="20" width="15.140625" style="10" customWidth="1"/>
    <col min="21" max="21" width="15" style="193" bestFit="1" customWidth="1"/>
    <col min="22" max="22" width="7.5703125" style="88" bestFit="1" customWidth="1"/>
    <col min="23" max="26" width="9.140625" style="10"/>
  </cols>
  <sheetData>
    <row r="1" spans="1:22" ht="26.25" x14ac:dyDescent="0.25">
      <c r="B1" s="240" t="s">
        <v>282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</row>
    <row r="2" spans="1:22" ht="15.75" thickBot="1" x14ac:dyDescent="0.3">
      <c r="U2" s="88"/>
    </row>
    <row r="3" spans="1:22" ht="24" thickBot="1" x14ac:dyDescent="0.3">
      <c r="B3" s="231" t="str">
        <f>'PARÃMETROS - NÃO MEXER !'!B4</f>
        <v>Grupo 1 - Atividades de Ensino Básico, Graduação e /ou Pós-graduação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3"/>
      <c r="V3" s="57"/>
    </row>
    <row r="4" spans="1:22" ht="45.75" thickBot="1" x14ac:dyDescent="0.3">
      <c r="B4" s="242" t="s">
        <v>30</v>
      </c>
      <c r="C4" s="243"/>
      <c r="D4" s="66">
        <f>PREENCHER!D21</f>
        <v>0</v>
      </c>
      <c r="E4" s="66">
        <f>PREENCHER!E21</f>
        <v>-1</v>
      </c>
      <c r="F4" s="66">
        <f>PREENCHER!F21</f>
        <v>-2</v>
      </c>
      <c r="G4" s="66">
        <f>PREENCHER!G21</f>
        <v>-3</v>
      </c>
      <c r="H4" s="66">
        <f>PREENCHER!H21</f>
        <v>-4</v>
      </c>
      <c r="I4" s="66">
        <f>PREENCHER!I21</f>
        <v>-5</v>
      </c>
      <c r="J4" s="66">
        <f>PREENCHER!J21</f>
        <v>-6</v>
      </c>
      <c r="K4" s="66">
        <f>PREENCHER!K21</f>
        <v>-7</v>
      </c>
      <c r="L4" s="66">
        <f>PREENCHER!L21</f>
        <v>-8</v>
      </c>
      <c r="M4" s="66">
        <f>PREENCHER!M21</f>
        <v>-9</v>
      </c>
      <c r="N4" s="66">
        <f>PREENCHER!N21</f>
        <v>-10</v>
      </c>
      <c r="O4" s="66">
        <f>PREENCHER!O21</f>
        <v>-11</v>
      </c>
      <c r="P4" s="66">
        <f>PREENCHER!P21</f>
        <v>-12</v>
      </c>
      <c r="Q4" s="66">
        <f>PREENCHER!Q21</f>
        <v>-13</v>
      </c>
      <c r="R4" s="66">
        <f>PREENCHER!R21</f>
        <v>-14</v>
      </c>
      <c r="S4" s="66">
        <f>PREENCHER!S21</f>
        <v>-15</v>
      </c>
      <c r="T4" s="66" t="str">
        <f>PREENCHER!T21</f>
        <v>anos anteriores</v>
      </c>
      <c r="U4" s="67" t="s">
        <v>266</v>
      </c>
      <c r="V4" s="148" t="s">
        <v>265</v>
      </c>
    </row>
    <row r="5" spans="1:22" ht="15.75" thickBot="1" x14ac:dyDescent="0.3">
      <c r="B5" s="236" t="s">
        <v>21</v>
      </c>
      <c r="C5" s="237"/>
      <c r="D5" s="20" t="s">
        <v>29</v>
      </c>
      <c r="E5" s="20" t="s">
        <v>29</v>
      </c>
      <c r="F5" s="20" t="s">
        <v>29</v>
      </c>
      <c r="G5" s="20" t="s">
        <v>29</v>
      </c>
      <c r="H5" s="20" t="s">
        <v>29</v>
      </c>
      <c r="I5" s="20" t="s">
        <v>29</v>
      </c>
      <c r="J5" s="20" t="s">
        <v>29</v>
      </c>
      <c r="K5" s="20" t="s">
        <v>29</v>
      </c>
      <c r="L5" s="20" t="s">
        <v>29</v>
      </c>
      <c r="M5" s="20" t="s">
        <v>29</v>
      </c>
      <c r="N5" s="20" t="s">
        <v>29</v>
      </c>
      <c r="O5" s="20" t="s">
        <v>29</v>
      </c>
      <c r="P5" s="20" t="s">
        <v>29</v>
      </c>
      <c r="Q5" s="20" t="s">
        <v>29</v>
      </c>
      <c r="R5" s="20" t="s">
        <v>29</v>
      </c>
      <c r="S5" s="20" t="s">
        <v>29</v>
      </c>
      <c r="T5" s="20"/>
      <c r="U5" s="68" t="s">
        <v>29</v>
      </c>
      <c r="V5" s="57"/>
    </row>
    <row r="6" spans="1:22" ht="26.25" thickBot="1" x14ac:dyDescent="0.3">
      <c r="A6" s="29">
        <v>1</v>
      </c>
      <c r="B6" s="30" t="s">
        <v>59</v>
      </c>
      <c r="C6" s="28" t="s">
        <v>29</v>
      </c>
      <c r="D6" s="69">
        <f>PREENCHER!D23*'PARÃMETROS - NÃO MEXER !'!C27</f>
        <v>0</v>
      </c>
      <c r="E6" s="69">
        <f>PREENCHER!E23*'PARÃMETROS - NÃO MEXER !'!C27</f>
        <v>0</v>
      </c>
      <c r="F6" s="69">
        <f>PREENCHER!F23*'PARÃMETROS - NÃO MEXER !'!C27</f>
        <v>0</v>
      </c>
      <c r="G6" s="69">
        <f>PREENCHER!G23*'PARÃMETROS - NÃO MEXER !'!C27</f>
        <v>0</v>
      </c>
      <c r="H6" s="69">
        <f>PREENCHER!H23*'PARÃMETROS - NÃO MEXER !'!C27</f>
        <v>0</v>
      </c>
      <c r="I6" s="69">
        <f>PREENCHER!I23*'PARÃMETROS - NÃO MEXER !'!C27</f>
        <v>0</v>
      </c>
      <c r="J6" s="69">
        <f>PREENCHER!J23*'PARÃMETROS - NÃO MEXER !'!C27</f>
        <v>0</v>
      </c>
      <c r="K6" s="69">
        <f>PREENCHER!K23*'PARÃMETROS - NÃO MEXER !'!C27</f>
        <v>0</v>
      </c>
      <c r="L6" s="69">
        <f>PREENCHER!L23*'PARÃMETROS - NÃO MEXER !'!C27</f>
        <v>0</v>
      </c>
      <c r="M6" s="69">
        <f>PREENCHER!M23*'PARÃMETROS - NÃO MEXER !'!C27</f>
        <v>0</v>
      </c>
      <c r="N6" s="69">
        <f>PREENCHER!N23*'PARÃMETROS - NÃO MEXER !'!C27</f>
        <v>0</v>
      </c>
      <c r="O6" s="69">
        <f>PREENCHER!O23*'PARÃMETROS - NÃO MEXER !'!C27</f>
        <v>0</v>
      </c>
      <c r="P6" s="69">
        <f>PREENCHER!P23*'PARÃMETROS - NÃO MEXER !'!C27</f>
        <v>0</v>
      </c>
      <c r="Q6" s="69">
        <f>PREENCHER!Q23*'PARÃMETROS - NÃO MEXER !'!C27</f>
        <v>0</v>
      </c>
      <c r="R6" s="69">
        <f>PREENCHER!R23*'PARÃMETROS - NÃO MEXER !'!C27</f>
        <v>0</v>
      </c>
      <c r="S6" s="69">
        <f>PREENCHER!S23*'PARÃMETROS - NÃO MEXER !'!C27</f>
        <v>0</v>
      </c>
      <c r="T6" s="69">
        <f>PREENCHER!T23*'PARÃMETROS - NÃO MEXER !'!C27</f>
        <v>0</v>
      </c>
      <c r="U6" s="188">
        <f>SUM(D6:T6)</f>
        <v>0</v>
      </c>
      <c r="V6" s="148">
        <f>SUM(D6:T6)</f>
        <v>0</v>
      </c>
    </row>
    <row r="7" spans="1:22" ht="26.25" thickBot="1" x14ac:dyDescent="0.3">
      <c r="A7" s="29">
        <f>A6+1</f>
        <v>2</v>
      </c>
      <c r="B7" s="30" t="s">
        <v>60</v>
      </c>
      <c r="C7" s="28" t="s">
        <v>29</v>
      </c>
      <c r="D7" s="69">
        <f>PREENCHER!D24*'PARÃMETROS - NÃO MEXER !'!C28</f>
        <v>0</v>
      </c>
      <c r="E7" s="69">
        <f>PREENCHER!E24*'PARÃMETROS - NÃO MEXER !'!C28</f>
        <v>0</v>
      </c>
      <c r="F7" s="69">
        <f>PREENCHER!F24*'PARÃMETROS - NÃO MEXER !'!C28</f>
        <v>0</v>
      </c>
      <c r="G7" s="69">
        <f>PREENCHER!G24*'PARÃMETROS - NÃO MEXER !'!C28</f>
        <v>0</v>
      </c>
      <c r="H7" s="69">
        <f>PREENCHER!H24*'PARÃMETROS - NÃO MEXER !'!C28</f>
        <v>0</v>
      </c>
      <c r="I7" s="69">
        <f>PREENCHER!I24*'PARÃMETROS - NÃO MEXER !'!C28</f>
        <v>0</v>
      </c>
      <c r="J7" s="69">
        <f>PREENCHER!J24*'PARÃMETROS - NÃO MEXER !'!C28</f>
        <v>0</v>
      </c>
      <c r="K7" s="69">
        <f>PREENCHER!K24*'PARÃMETROS - NÃO MEXER !'!C28</f>
        <v>0</v>
      </c>
      <c r="L7" s="69">
        <f>PREENCHER!L24*'PARÃMETROS - NÃO MEXER !'!C28</f>
        <v>0</v>
      </c>
      <c r="M7" s="69">
        <f>PREENCHER!M24*'PARÃMETROS - NÃO MEXER !'!C28</f>
        <v>0</v>
      </c>
      <c r="N7" s="69">
        <f>PREENCHER!N24*'PARÃMETROS - NÃO MEXER !'!C28</f>
        <v>0</v>
      </c>
      <c r="O7" s="69">
        <f>PREENCHER!O24*'PARÃMETROS - NÃO MEXER !'!C28</f>
        <v>0</v>
      </c>
      <c r="P7" s="69">
        <f>PREENCHER!P24*'PARÃMETROS - NÃO MEXER !'!C28</f>
        <v>0</v>
      </c>
      <c r="Q7" s="69">
        <f>PREENCHER!Q24*'PARÃMETROS - NÃO MEXER !'!C28</f>
        <v>0</v>
      </c>
      <c r="R7" s="69">
        <f>PREENCHER!R24*'PARÃMETROS - NÃO MEXER !'!C28</f>
        <v>0</v>
      </c>
      <c r="S7" s="69">
        <f>PREENCHER!S24*'PARÃMETROS - NÃO MEXER !'!C28</f>
        <v>0</v>
      </c>
      <c r="T7" s="69">
        <f>PREENCHER!T24*'PARÃMETROS - NÃO MEXER !'!C28</f>
        <v>0</v>
      </c>
      <c r="U7" s="188">
        <f t="shared" ref="U7:U28" si="0">SUM(D7:T7)</f>
        <v>0</v>
      </c>
      <c r="V7" s="148">
        <f>SUM(D7:T7)</f>
        <v>0</v>
      </c>
    </row>
    <row r="8" spans="1:22" ht="45.75" thickBot="1" x14ac:dyDescent="0.3">
      <c r="A8" s="29">
        <f t="shared" ref="A8:A28" si="1">A7+1</f>
        <v>3</v>
      </c>
      <c r="B8" s="30" t="s">
        <v>99</v>
      </c>
      <c r="C8" s="28" t="s">
        <v>29</v>
      </c>
      <c r="D8" s="69">
        <f>PREENCHER!D25*'PARÃMETROS - NÃO MEXER !'!C29</f>
        <v>0</v>
      </c>
      <c r="E8" s="69">
        <f>PREENCHER!E25*'PARÃMETROS - NÃO MEXER !'!C29</f>
        <v>0</v>
      </c>
      <c r="F8" s="69">
        <f>PREENCHER!F25*'PARÃMETROS - NÃO MEXER !'!C29</f>
        <v>0</v>
      </c>
      <c r="G8" s="69">
        <f>PREENCHER!G25*'PARÃMETROS - NÃO MEXER !'!C29</f>
        <v>0</v>
      </c>
      <c r="H8" s="69">
        <f>PREENCHER!H25*'PARÃMETROS - NÃO MEXER !'!C29</f>
        <v>0</v>
      </c>
      <c r="I8" s="69">
        <f>PREENCHER!I25*'PARÃMETROS - NÃO MEXER !'!C29</f>
        <v>0</v>
      </c>
      <c r="J8" s="69">
        <f>PREENCHER!J25*'PARÃMETROS - NÃO MEXER !'!C29</f>
        <v>0</v>
      </c>
      <c r="K8" s="69">
        <f>PREENCHER!K25*'PARÃMETROS - NÃO MEXER !'!C29</f>
        <v>0</v>
      </c>
      <c r="L8" s="69">
        <f>PREENCHER!L25*'PARÃMETROS - NÃO MEXER !'!C29</f>
        <v>0</v>
      </c>
      <c r="M8" s="69">
        <f>PREENCHER!M25*'PARÃMETROS - NÃO MEXER !'!C29</f>
        <v>0</v>
      </c>
      <c r="N8" s="69">
        <f>PREENCHER!N25*'PARÃMETROS - NÃO MEXER !'!C29</f>
        <v>0</v>
      </c>
      <c r="O8" s="69">
        <f>PREENCHER!O25*'PARÃMETROS - NÃO MEXER !'!C29</f>
        <v>0</v>
      </c>
      <c r="P8" s="69">
        <f>PREENCHER!P25*'PARÃMETROS - NÃO MEXER !'!C29</f>
        <v>0</v>
      </c>
      <c r="Q8" s="69">
        <f>PREENCHER!Q25*'PARÃMETROS - NÃO MEXER !'!C29</f>
        <v>0</v>
      </c>
      <c r="R8" s="69">
        <f>PREENCHER!R25*'PARÃMETROS - NÃO MEXER !'!C29</f>
        <v>0</v>
      </c>
      <c r="S8" s="69">
        <f>PREENCHER!S25*'PARÃMETROS - NÃO MEXER !'!C29</f>
        <v>0</v>
      </c>
      <c r="T8" s="69">
        <f>PREENCHER!T25*'PARÃMETROS - NÃO MEXER !'!C29</f>
        <v>0</v>
      </c>
      <c r="U8" s="188">
        <f t="shared" si="0"/>
        <v>0</v>
      </c>
      <c r="V8" s="57"/>
    </row>
    <row r="9" spans="1:22" ht="26.25" thickBot="1" x14ac:dyDescent="0.3">
      <c r="A9" s="29">
        <f t="shared" si="1"/>
        <v>4</v>
      </c>
      <c r="B9" s="30" t="s">
        <v>100</v>
      </c>
      <c r="C9" s="28" t="s">
        <v>29</v>
      </c>
      <c r="D9" s="69">
        <f>PREENCHER!D26*'PARÃMETROS - NÃO MEXER !'!C30</f>
        <v>0</v>
      </c>
      <c r="E9" s="69">
        <f>PREENCHER!E26*'PARÃMETROS - NÃO MEXER !'!C30</f>
        <v>0</v>
      </c>
      <c r="F9" s="69">
        <f>PREENCHER!F26*'PARÃMETROS - NÃO MEXER !'!C30</f>
        <v>0</v>
      </c>
      <c r="G9" s="69">
        <f>PREENCHER!G26*'PARÃMETROS - NÃO MEXER !'!C30</f>
        <v>0</v>
      </c>
      <c r="H9" s="69">
        <f>PREENCHER!H26*'PARÃMETROS - NÃO MEXER !'!C30</f>
        <v>0</v>
      </c>
      <c r="I9" s="69">
        <f>PREENCHER!I26*'PARÃMETROS - NÃO MEXER !'!C30</f>
        <v>0</v>
      </c>
      <c r="J9" s="69">
        <f>PREENCHER!J26*'PARÃMETROS - NÃO MEXER !'!C30</f>
        <v>0</v>
      </c>
      <c r="K9" s="69">
        <f>PREENCHER!K26*'PARÃMETROS - NÃO MEXER !'!C30</f>
        <v>0</v>
      </c>
      <c r="L9" s="69">
        <f>PREENCHER!L26*'PARÃMETROS - NÃO MEXER !'!C30</f>
        <v>0</v>
      </c>
      <c r="M9" s="69">
        <f>PREENCHER!M26*'PARÃMETROS - NÃO MEXER !'!C30</f>
        <v>0</v>
      </c>
      <c r="N9" s="69">
        <f>PREENCHER!N26*'PARÃMETROS - NÃO MEXER !'!C30</f>
        <v>0</v>
      </c>
      <c r="O9" s="69">
        <f>PREENCHER!O26*'PARÃMETROS - NÃO MEXER !'!C30</f>
        <v>0</v>
      </c>
      <c r="P9" s="69">
        <f>PREENCHER!P26*'PARÃMETROS - NÃO MEXER !'!C30</f>
        <v>0</v>
      </c>
      <c r="Q9" s="69">
        <f>PREENCHER!Q26*'PARÃMETROS - NÃO MEXER !'!C30</f>
        <v>0</v>
      </c>
      <c r="R9" s="69">
        <f>PREENCHER!R26*'PARÃMETROS - NÃO MEXER !'!C30</f>
        <v>0</v>
      </c>
      <c r="S9" s="69">
        <f>PREENCHER!S26*'PARÃMETROS - NÃO MEXER !'!C30</f>
        <v>0</v>
      </c>
      <c r="T9" s="69">
        <f>PREENCHER!T26*'PARÃMETROS - NÃO MEXER !'!C30</f>
        <v>0</v>
      </c>
      <c r="U9" s="188">
        <f t="shared" si="0"/>
        <v>0</v>
      </c>
      <c r="V9" s="148">
        <f>SUM(D9:T9)</f>
        <v>0</v>
      </c>
    </row>
    <row r="10" spans="1:22" ht="38.25" x14ac:dyDescent="0.25">
      <c r="A10" s="29">
        <f t="shared" si="1"/>
        <v>5</v>
      </c>
      <c r="B10" s="30" t="s">
        <v>61</v>
      </c>
      <c r="C10" s="28" t="s">
        <v>29</v>
      </c>
      <c r="D10" s="69">
        <f>PREENCHER!D27*'PARÃMETROS - NÃO MEXER !'!C31</f>
        <v>0</v>
      </c>
      <c r="E10" s="69">
        <f>PREENCHER!E27*'PARÃMETROS - NÃO MEXER !'!C31</f>
        <v>0</v>
      </c>
      <c r="F10" s="69">
        <f>PREENCHER!F27*'PARÃMETROS - NÃO MEXER !'!C31</f>
        <v>0</v>
      </c>
      <c r="G10" s="69">
        <f>PREENCHER!G27*'PARÃMETROS - NÃO MEXER !'!C31</f>
        <v>0</v>
      </c>
      <c r="H10" s="69">
        <f>PREENCHER!H27*'PARÃMETROS - NÃO MEXER !'!C31</f>
        <v>0</v>
      </c>
      <c r="I10" s="69">
        <f>PREENCHER!I27*'PARÃMETROS - NÃO MEXER !'!C31</f>
        <v>0</v>
      </c>
      <c r="J10" s="69">
        <f>PREENCHER!J27*'PARÃMETROS - NÃO MEXER !'!C31</f>
        <v>0</v>
      </c>
      <c r="K10" s="69">
        <f>PREENCHER!K27*'PARÃMETROS - NÃO MEXER !'!C31</f>
        <v>0</v>
      </c>
      <c r="L10" s="69">
        <f>PREENCHER!L27*'PARÃMETROS - NÃO MEXER !'!C31</f>
        <v>0</v>
      </c>
      <c r="M10" s="69">
        <f>PREENCHER!M27*'PARÃMETROS - NÃO MEXER !'!C31</f>
        <v>0</v>
      </c>
      <c r="N10" s="69">
        <f>PREENCHER!N27*'PARÃMETROS - NÃO MEXER !'!C31</f>
        <v>0</v>
      </c>
      <c r="O10" s="69">
        <f>PREENCHER!O27*'PARÃMETROS - NÃO MEXER !'!C31</f>
        <v>0</v>
      </c>
      <c r="P10" s="69">
        <f>PREENCHER!P27*'PARÃMETROS - NÃO MEXER !'!C31</f>
        <v>0</v>
      </c>
      <c r="Q10" s="69">
        <f>PREENCHER!Q27*'PARÃMETROS - NÃO MEXER !'!C31</f>
        <v>0</v>
      </c>
      <c r="R10" s="69">
        <f>PREENCHER!R27*'PARÃMETROS - NÃO MEXER !'!C31</f>
        <v>0</v>
      </c>
      <c r="S10" s="69">
        <f>PREENCHER!S27*'PARÃMETROS - NÃO MEXER !'!C31</f>
        <v>0</v>
      </c>
      <c r="T10" s="69">
        <f>PREENCHER!T27*'PARÃMETROS - NÃO MEXER !'!C31</f>
        <v>0</v>
      </c>
      <c r="U10" s="188">
        <f t="shared" si="0"/>
        <v>0</v>
      </c>
      <c r="V10" s="57"/>
    </row>
    <row r="11" spans="1:22" ht="57.75" x14ac:dyDescent="0.25">
      <c r="A11" s="29">
        <f t="shared" si="1"/>
        <v>6</v>
      </c>
      <c r="B11" s="30" t="s">
        <v>101</v>
      </c>
      <c r="C11" s="28" t="s">
        <v>29</v>
      </c>
      <c r="D11" s="69">
        <f>PREENCHER!D28*'PARÃMETROS - NÃO MEXER !'!C32</f>
        <v>0</v>
      </c>
      <c r="E11" s="69">
        <f>PREENCHER!E28*'PARÃMETROS - NÃO MEXER !'!C32</f>
        <v>0</v>
      </c>
      <c r="F11" s="69">
        <f>PREENCHER!F28*'PARÃMETROS - NÃO MEXER !'!C32</f>
        <v>0</v>
      </c>
      <c r="G11" s="69">
        <f>PREENCHER!G28*'PARÃMETROS - NÃO MEXER !'!C32</f>
        <v>0</v>
      </c>
      <c r="H11" s="69">
        <f>PREENCHER!H28*'PARÃMETROS - NÃO MEXER !'!C32</f>
        <v>0</v>
      </c>
      <c r="I11" s="69">
        <f>PREENCHER!I28*'PARÃMETROS - NÃO MEXER !'!C32</f>
        <v>0</v>
      </c>
      <c r="J11" s="69">
        <f>PREENCHER!J28*'PARÃMETROS - NÃO MEXER !'!C32</f>
        <v>0</v>
      </c>
      <c r="K11" s="69">
        <f>PREENCHER!K28*'PARÃMETROS - NÃO MEXER !'!C32</f>
        <v>0</v>
      </c>
      <c r="L11" s="69">
        <f>PREENCHER!L28*'PARÃMETROS - NÃO MEXER !'!C32</f>
        <v>0</v>
      </c>
      <c r="M11" s="69">
        <f>PREENCHER!M28*'PARÃMETROS - NÃO MEXER !'!C32</f>
        <v>0</v>
      </c>
      <c r="N11" s="69">
        <f>PREENCHER!N28*'PARÃMETROS - NÃO MEXER !'!C32</f>
        <v>0</v>
      </c>
      <c r="O11" s="69">
        <f>PREENCHER!O28*'PARÃMETROS - NÃO MEXER !'!C32</f>
        <v>0</v>
      </c>
      <c r="P11" s="69">
        <f>PREENCHER!P28*'PARÃMETROS - NÃO MEXER !'!C32</f>
        <v>0</v>
      </c>
      <c r="Q11" s="69">
        <f>PREENCHER!Q28*'PARÃMETROS - NÃO MEXER !'!C32</f>
        <v>0</v>
      </c>
      <c r="R11" s="69">
        <f>PREENCHER!R28*'PARÃMETROS - NÃO MEXER !'!C32</f>
        <v>0</v>
      </c>
      <c r="S11" s="69">
        <f>PREENCHER!S28*'PARÃMETROS - NÃO MEXER !'!C32</f>
        <v>0</v>
      </c>
      <c r="T11" s="69">
        <f>PREENCHER!T28*'PARÃMETROS - NÃO MEXER !'!C32</f>
        <v>0</v>
      </c>
      <c r="U11" s="188">
        <f t="shared" si="0"/>
        <v>0</v>
      </c>
      <c r="V11" s="57"/>
    </row>
    <row r="12" spans="1:22" ht="25.5" x14ac:dyDescent="0.25">
      <c r="A12" s="29">
        <f t="shared" si="1"/>
        <v>7</v>
      </c>
      <c r="B12" s="30" t="s">
        <v>62</v>
      </c>
      <c r="C12" s="28" t="s">
        <v>29</v>
      </c>
      <c r="D12" s="69">
        <f>PREENCHER!D29*'PARÃMETROS - NÃO MEXER !'!C33</f>
        <v>0</v>
      </c>
      <c r="E12" s="69">
        <f>PREENCHER!E29*'PARÃMETROS - NÃO MEXER !'!C33</f>
        <v>0</v>
      </c>
      <c r="F12" s="69">
        <f>PREENCHER!F29*'PARÃMETROS - NÃO MEXER !'!C33</f>
        <v>0</v>
      </c>
      <c r="G12" s="69">
        <f>PREENCHER!G29*'PARÃMETROS - NÃO MEXER !'!C33</f>
        <v>0</v>
      </c>
      <c r="H12" s="69">
        <f>PREENCHER!H29*'PARÃMETROS - NÃO MEXER !'!C33</f>
        <v>0</v>
      </c>
      <c r="I12" s="69">
        <f>PREENCHER!I29*'PARÃMETROS - NÃO MEXER !'!C33</f>
        <v>0</v>
      </c>
      <c r="J12" s="69">
        <f>PREENCHER!J29*'PARÃMETROS - NÃO MEXER !'!C33</f>
        <v>0</v>
      </c>
      <c r="K12" s="69">
        <f>PREENCHER!K29*'PARÃMETROS - NÃO MEXER !'!C33</f>
        <v>0</v>
      </c>
      <c r="L12" s="69">
        <f>PREENCHER!L29*'PARÃMETROS - NÃO MEXER !'!C33</f>
        <v>0</v>
      </c>
      <c r="M12" s="69">
        <f>PREENCHER!M29*'PARÃMETROS - NÃO MEXER !'!C33</f>
        <v>0</v>
      </c>
      <c r="N12" s="69">
        <f>PREENCHER!N29*'PARÃMETROS - NÃO MEXER !'!C33</f>
        <v>0</v>
      </c>
      <c r="O12" s="69">
        <f>PREENCHER!O29*'PARÃMETROS - NÃO MEXER !'!C33</f>
        <v>0</v>
      </c>
      <c r="P12" s="69">
        <f>PREENCHER!P29*'PARÃMETROS - NÃO MEXER !'!C33</f>
        <v>0</v>
      </c>
      <c r="Q12" s="69">
        <f>PREENCHER!Q29*'PARÃMETROS - NÃO MEXER !'!C33</f>
        <v>0</v>
      </c>
      <c r="R12" s="69">
        <f>PREENCHER!R29*'PARÃMETROS - NÃO MEXER !'!C33</f>
        <v>0</v>
      </c>
      <c r="S12" s="69">
        <f>PREENCHER!S29*'PARÃMETROS - NÃO MEXER !'!C33</f>
        <v>0</v>
      </c>
      <c r="T12" s="69">
        <f>PREENCHER!T29*'PARÃMETROS - NÃO MEXER !'!C33</f>
        <v>0</v>
      </c>
      <c r="U12" s="188">
        <f t="shared" si="0"/>
        <v>0</v>
      </c>
      <c r="V12" s="57"/>
    </row>
    <row r="13" spans="1:22" ht="25.5" x14ac:dyDescent="0.25">
      <c r="A13" s="29">
        <f t="shared" si="1"/>
        <v>8</v>
      </c>
      <c r="B13" s="30" t="s">
        <v>102</v>
      </c>
      <c r="C13" s="28" t="s">
        <v>29</v>
      </c>
      <c r="D13" s="69">
        <f>PREENCHER!D30*'PARÃMETROS - NÃO MEXER !'!C34</f>
        <v>0</v>
      </c>
      <c r="E13" s="69">
        <f>PREENCHER!E30*'PARÃMETROS - NÃO MEXER !'!C34</f>
        <v>0</v>
      </c>
      <c r="F13" s="69">
        <f>PREENCHER!F30*'PARÃMETROS - NÃO MEXER !'!C34</f>
        <v>0</v>
      </c>
      <c r="G13" s="69">
        <f>PREENCHER!G30*'PARÃMETROS - NÃO MEXER !'!C34</f>
        <v>0</v>
      </c>
      <c r="H13" s="69">
        <f>PREENCHER!H30*'PARÃMETROS - NÃO MEXER !'!C34</f>
        <v>0</v>
      </c>
      <c r="I13" s="69">
        <f>PREENCHER!I30*'PARÃMETROS - NÃO MEXER !'!C34</f>
        <v>0</v>
      </c>
      <c r="J13" s="69">
        <f>PREENCHER!J30*'PARÃMETROS - NÃO MEXER !'!C34</f>
        <v>0</v>
      </c>
      <c r="K13" s="69">
        <f>PREENCHER!K30*'PARÃMETROS - NÃO MEXER !'!C34</f>
        <v>0</v>
      </c>
      <c r="L13" s="69">
        <f>PREENCHER!L30*'PARÃMETROS - NÃO MEXER !'!C34</f>
        <v>0</v>
      </c>
      <c r="M13" s="69">
        <f>PREENCHER!M30*'PARÃMETROS - NÃO MEXER !'!C34</f>
        <v>0</v>
      </c>
      <c r="N13" s="69">
        <f>PREENCHER!N30*'PARÃMETROS - NÃO MEXER !'!C34</f>
        <v>0</v>
      </c>
      <c r="O13" s="69">
        <f>PREENCHER!O30*'PARÃMETROS - NÃO MEXER !'!C34</f>
        <v>0</v>
      </c>
      <c r="P13" s="69">
        <f>PREENCHER!P30*'PARÃMETROS - NÃO MEXER !'!C34</f>
        <v>0</v>
      </c>
      <c r="Q13" s="69">
        <f>PREENCHER!Q30*'PARÃMETROS - NÃO MEXER !'!C34</f>
        <v>0</v>
      </c>
      <c r="R13" s="69">
        <f>PREENCHER!R30*'PARÃMETROS - NÃO MEXER !'!C34</f>
        <v>0</v>
      </c>
      <c r="S13" s="69">
        <f>PREENCHER!S30*'PARÃMETROS - NÃO MEXER !'!C34</f>
        <v>0</v>
      </c>
      <c r="T13" s="69">
        <f>PREENCHER!T30*'PARÃMETROS - NÃO MEXER !'!C34</f>
        <v>0</v>
      </c>
      <c r="U13" s="188">
        <f t="shared" si="0"/>
        <v>0</v>
      </c>
      <c r="V13" s="57"/>
    </row>
    <row r="14" spans="1:22" ht="25.5" x14ac:dyDescent="0.25">
      <c r="A14" s="29">
        <f t="shared" si="1"/>
        <v>9</v>
      </c>
      <c r="B14" s="30" t="s">
        <v>202</v>
      </c>
      <c r="C14" s="28" t="s">
        <v>29</v>
      </c>
      <c r="D14" s="69">
        <f>PREENCHER!D31*'PARÃMETROS - NÃO MEXER !'!C35</f>
        <v>0</v>
      </c>
      <c r="E14" s="69">
        <f>PREENCHER!E31*'PARÃMETROS - NÃO MEXER !'!C35</f>
        <v>0</v>
      </c>
      <c r="F14" s="69">
        <f>PREENCHER!F31*'PARÃMETROS - NÃO MEXER !'!C35</f>
        <v>0</v>
      </c>
      <c r="G14" s="69">
        <f>PREENCHER!G31*'PARÃMETROS - NÃO MEXER !'!C35</f>
        <v>0</v>
      </c>
      <c r="H14" s="69">
        <f>PREENCHER!H31*'PARÃMETROS - NÃO MEXER !'!C35</f>
        <v>0</v>
      </c>
      <c r="I14" s="69">
        <f>PREENCHER!I31*'PARÃMETROS - NÃO MEXER !'!C35</f>
        <v>0</v>
      </c>
      <c r="J14" s="69">
        <f>PREENCHER!J31*'PARÃMETROS - NÃO MEXER !'!C35</f>
        <v>0</v>
      </c>
      <c r="K14" s="69">
        <f>PREENCHER!K31*'PARÃMETROS - NÃO MEXER !'!C35</f>
        <v>0</v>
      </c>
      <c r="L14" s="69">
        <f>PREENCHER!L31*'PARÃMETROS - NÃO MEXER !'!C35</f>
        <v>0</v>
      </c>
      <c r="M14" s="69">
        <f>PREENCHER!M31*'PARÃMETROS - NÃO MEXER !'!C35</f>
        <v>0</v>
      </c>
      <c r="N14" s="69">
        <f>PREENCHER!N31*'PARÃMETROS - NÃO MEXER !'!C35</f>
        <v>0</v>
      </c>
      <c r="O14" s="69">
        <f>PREENCHER!O31*'PARÃMETROS - NÃO MEXER !'!C35</f>
        <v>0</v>
      </c>
      <c r="P14" s="69">
        <f>PREENCHER!P31*'PARÃMETROS - NÃO MEXER !'!C35</f>
        <v>0</v>
      </c>
      <c r="Q14" s="69">
        <f>PREENCHER!Q31*'PARÃMETROS - NÃO MEXER !'!C35</f>
        <v>0</v>
      </c>
      <c r="R14" s="69">
        <f>PREENCHER!R31*'PARÃMETROS - NÃO MEXER !'!C35</f>
        <v>0</v>
      </c>
      <c r="S14" s="69">
        <f>PREENCHER!S31*'PARÃMETROS - NÃO MEXER !'!C35</f>
        <v>0</v>
      </c>
      <c r="T14" s="69">
        <f>PREENCHER!T31*'PARÃMETROS - NÃO MEXER !'!C35</f>
        <v>0</v>
      </c>
      <c r="U14" s="188">
        <f t="shared" si="0"/>
        <v>0</v>
      </c>
      <c r="V14" s="57"/>
    </row>
    <row r="15" spans="1:22" x14ac:dyDescent="0.25">
      <c r="A15" s="29">
        <f t="shared" si="1"/>
        <v>10</v>
      </c>
      <c r="B15" s="30" t="s">
        <v>63</v>
      </c>
      <c r="C15" s="28" t="s">
        <v>29</v>
      </c>
      <c r="D15" s="69">
        <f>PREENCHER!D32*'PARÃMETROS - NÃO MEXER !'!C36</f>
        <v>0</v>
      </c>
      <c r="E15" s="69">
        <f>PREENCHER!E32*'PARÃMETROS - NÃO MEXER !'!C36</f>
        <v>0</v>
      </c>
      <c r="F15" s="69">
        <f>PREENCHER!F32*'PARÃMETROS - NÃO MEXER !'!C36</f>
        <v>0</v>
      </c>
      <c r="G15" s="69">
        <f>PREENCHER!G32*'PARÃMETROS - NÃO MEXER !'!C36</f>
        <v>0</v>
      </c>
      <c r="H15" s="69">
        <f>PREENCHER!H32*'PARÃMETROS - NÃO MEXER !'!C36</f>
        <v>0</v>
      </c>
      <c r="I15" s="69">
        <f>PREENCHER!I32*'PARÃMETROS - NÃO MEXER !'!C36</f>
        <v>0</v>
      </c>
      <c r="J15" s="69">
        <f>PREENCHER!J32*'PARÃMETROS - NÃO MEXER !'!C36</f>
        <v>0</v>
      </c>
      <c r="K15" s="69">
        <f>PREENCHER!K32*'PARÃMETROS - NÃO MEXER !'!C36</f>
        <v>0</v>
      </c>
      <c r="L15" s="69">
        <f>PREENCHER!L32*'PARÃMETROS - NÃO MEXER !'!C36</f>
        <v>0</v>
      </c>
      <c r="M15" s="69">
        <f>PREENCHER!M32*'PARÃMETROS - NÃO MEXER !'!C36</f>
        <v>0</v>
      </c>
      <c r="N15" s="69">
        <f>PREENCHER!N32*'PARÃMETROS - NÃO MEXER !'!C36</f>
        <v>0</v>
      </c>
      <c r="O15" s="69">
        <f>PREENCHER!O32*'PARÃMETROS - NÃO MEXER !'!C36</f>
        <v>0</v>
      </c>
      <c r="P15" s="69">
        <f>PREENCHER!P32*'PARÃMETROS - NÃO MEXER !'!C36</f>
        <v>0</v>
      </c>
      <c r="Q15" s="69">
        <f>PREENCHER!Q32*'PARÃMETROS - NÃO MEXER !'!C36</f>
        <v>0</v>
      </c>
      <c r="R15" s="69">
        <f>PREENCHER!R32*'PARÃMETROS - NÃO MEXER !'!C36</f>
        <v>0</v>
      </c>
      <c r="S15" s="69">
        <f>PREENCHER!S32*'PARÃMETROS - NÃO MEXER !'!C36</f>
        <v>0</v>
      </c>
      <c r="T15" s="69">
        <f>PREENCHER!T32*'PARÃMETROS - NÃO MEXER !'!C36</f>
        <v>0</v>
      </c>
      <c r="U15" s="188">
        <f t="shared" si="0"/>
        <v>0</v>
      </c>
      <c r="V15" s="57"/>
    </row>
    <row r="16" spans="1:22" x14ac:dyDescent="0.25">
      <c r="A16" s="29">
        <f t="shared" si="1"/>
        <v>11</v>
      </c>
      <c r="B16" s="30" t="s">
        <v>64</v>
      </c>
      <c r="C16" s="28" t="s">
        <v>29</v>
      </c>
      <c r="D16" s="69">
        <f>PREENCHER!D33*'PARÃMETROS - NÃO MEXER !'!C37</f>
        <v>0</v>
      </c>
      <c r="E16" s="69">
        <f>PREENCHER!E33*'PARÃMETROS - NÃO MEXER !'!C37</f>
        <v>0</v>
      </c>
      <c r="F16" s="69">
        <f>PREENCHER!F33*'PARÃMETROS - NÃO MEXER !'!C37</f>
        <v>0</v>
      </c>
      <c r="G16" s="69">
        <f>PREENCHER!G33*'PARÃMETROS - NÃO MEXER !'!C37</f>
        <v>0</v>
      </c>
      <c r="H16" s="69">
        <f>PREENCHER!H33*'PARÃMETROS - NÃO MEXER !'!C37</f>
        <v>0</v>
      </c>
      <c r="I16" s="69">
        <f>PREENCHER!I33*'PARÃMETROS - NÃO MEXER !'!C37</f>
        <v>0</v>
      </c>
      <c r="J16" s="69">
        <f>PREENCHER!J33*'PARÃMETROS - NÃO MEXER !'!C37</f>
        <v>0</v>
      </c>
      <c r="K16" s="69">
        <f>PREENCHER!K33*'PARÃMETROS - NÃO MEXER !'!C37</f>
        <v>0</v>
      </c>
      <c r="L16" s="69">
        <f>PREENCHER!L33*'PARÃMETROS - NÃO MEXER !'!C37</f>
        <v>0</v>
      </c>
      <c r="M16" s="69">
        <f>PREENCHER!M33*'PARÃMETROS - NÃO MEXER !'!C37</f>
        <v>0</v>
      </c>
      <c r="N16" s="69">
        <f>PREENCHER!N33*'PARÃMETROS - NÃO MEXER !'!C37</f>
        <v>0</v>
      </c>
      <c r="O16" s="69">
        <f>PREENCHER!O33*'PARÃMETROS - NÃO MEXER !'!C37</f>
        <v>0</v>
      </c>
      <c r="P16" s="69">
        <f>PREENCHER!P33*'PARÃMETROS - NÃO MEXER !'!C37</f>
        <v>0</v>
      </c>
      <c r="Q16" s="69">
        <f>PREENCHER!Q33*'PARÃMETROS - NÃO MEXER !'!C37</f>
        <v>0</v>
      </c>
      <c r="R16" s="69">
        <f>PREENCHER!R33*'PARÃMETROS - NÃO MEXER !'!C37</f>
        <v>0</v>
      </c>
      <c r="S16" s="69">
        <f>PREENCHER!S33*'PARÃMETROS - NÃO MEXER !'!C37</f>
        <v>0</v>
      </c>
      <c r="T16" s="69">
        <f>PREENCHER!T33*'PARÃMETROS - NÃO MEXER !'!C37</f>
        <v>0</v>
      </c>
      <c r="U16" s="188">
        <f t="shared" si="0"/>
        <v>0</v>
      </c>
      <c r="V16" s="57"/>
    </row>
    <row r="17" spans="1:22" x14ac:dyDescent="0.25">
      <c r="A17" s="29">
        <f t="shared" si="1"/>
        <v>12</v>
      </c>
      <c r="B17" s="30" t="s">
        <v>65</v>
      </c>
      <c r="C17" s="28" t="s">
        <v>29</v>
      </c>
      <c r="D17" s="69">
        <f>PREENCHER!D34*'PARÃMETROS - NÃO MEXER !'!C38</f>
        <v>0</v>
      </c>
      <c r="E17" s="69">
        <f>PREENCHER!E34*'PARÃMETROS - NÃO MEXER !'!C38</f>
        <v>0</v>
      </c>
      <c r="F17" s="69">
        <f>PREENCHER!F34*'PARÃMETROS - NÃO MEXER !'!C38</f>
        <v>0</v>
      </c>
      <c r="G17" s="69">
        <f>PREENCHER!G34*'PARÃMETROS - NÃO MEXER !'!C38</f>
        <v>0</v>
      </c>
      <c r="H17" s="69">
        <f>PREENCHER!H34*'PARÃMETROS - NÃO MEXER !'!C38</f>
        <v>0</v>
      </c>
      <c r="I17" s="69">
        <f>PREENCHER!I34*'PARÃMETROS - NÃO MEXER !'!C38</f>
        <v>0</v>
      </c>
      <c r="J17" s="69">
        <f>PREENCHER!J34*'PARÃMETROS - NÃO MEXER !'!C38</f>
        <v>0</v>
      </c>
      <c r="K17" s="69">
        <f>PREENCHER!K34*'PARÃMETROS - NÃO MEXER !'!C38</f>
        <v>0</v>
      </c>
      <c r="L17" s="69">
        <f>PREENCHER!L34*'PARÃMETROS - NÃO MEXER !'!C38</f>
        <v>0</v>
      </c>
      <c r="M17" s="69">
        <f>PREENCHER!M34*'PARÃMETROS - NÃO MEXER !'!C38</f>
        <v>0</v>
      </c>
      <c r="N17" s="69">
        <f>PREENCHER!N34*'PARÃMETROS - NÃO MEXER !'!C38</f>
        <v>0</v>
      </c>
      <c r="O17" s="69">
        <f>PREENCHER!O34*'PARÃMETROS - NÃO MEXER !'!C38</f>
        <v>0</v>
      </c>
      <c r="P17" s="69">
        <f>PREENCHER!P34*'PARÃMETROS - NÃO MEXER !'!C38</f>
        <v>0</v>
      </c>
      <c r="Q17" s="69">
        <f>PREENCHER!Q34*'PARÃMETROS - NÃO MEXER !'!C38</f>
        <v>0</v>
      </c>
      <c r="R17" s="69">
        <f>PREENCHER!R34*'PARÃMETROS - NÃO MEXER !'!C38</f>
        <v>0</v>
      </c>
      <c r="S17" s="69">
        <f>PREENCHER!S34*'PARÃMETROS - NÃO MEXER !'!C38</f>
        <v>0</v>
      </c>
      <c r="T17" s="69">
        <f>PREENCHER!T34*'PARÃMETROS - NÃO MEXER !'!C38</f>
        <v>0</v>
      </c>
      <c r="U17" s="188">
        <f t="shared" si="0"/>
        <v>0</v>
      </c>
      <c r="V17" s="57"/>
    </row>
    <row r="18" spans="1:22" ht="25.5" x14ac:dyDescent="0.25">
      <c r="A18" s="29">
        <f t="shared" si="1"/>
        <v>13</v>
      </c>
      <c r="B18" s="30" t="s">
        <v>66</v>
      </c>
      <c r="C18" s="28" t="s">
        <v>29</v>
      </c>
      <c r="D18" s="69">
        <f>PREENCHER!D35*'PARÃMETROS - NÃO MEXER !'!C39</f>
        <v>0</v>
      </c>
      <c r="E18" s="69">
        <f>PREENCHER!E35*'PARÃMETROS - NÃO MEXER !'!C39</f>
        <v>0</v>
      </c>
      <c r="F18" s="69">
        <f>PREENCHER!F35*'PARÃMETROS - NÃO MEXER !'!C39</f>
        <v>0</v>
      </c>
      <c r="G18" s="69">
        <f>PREENCHER!G35*'PARÃMETROS - NÃO MEXER !'!C39</f>
        <v>0</v>
      </c>
      <c r="H18" s="69">
        <f>PREENCHER!H35*'PARÃMETROS - NÃO MEXER !'!C39</f>
        <v>0</v>
      </c>
      <c r="I18" s="69">
        <f>PREENCHER!I35*'PARÃMETROS - NÃO MEXER !'!C39</f>
        <v>0</v>
      </c>
      <c r="J18" s="69">
        <f>PREENCHER!J35*'PARÃMETROS - NÃO MEXER !'!C39</f>
        <v>0</v>
      </c>
      <c r="K18" s="69">
        <f>PREENCHER!K35*'PARÃMETROS - NÃO MEXER !'!C39</f>
        <v>0</v>
      </c>
      <c r="L18" s="69">
        <f>PREENCHER!L35*'PARÃMETROS - NÃO MEXER !'!C39</f>
        <v>0</v>
      </c>
      <c r="M18" s="69">
        <f>PREENCHER!M35*'PARÃMETROS - NÃO MEXER !'!C39</f>
        <v>0</v>
      </c>
      <c r="N18" s="69">
        <f>PREENCHER!N35*'PARÃMETROS - NÃO MEXER !'!C39</f>
        <v>0</v>
      </c>
      <c r="O18" s="69">
        <f>PREENCHER!O35*'PARÃMETROS - NÃO MEXER !'!C39</f>
        <v>0</v>
      </c>
      <c r="P18" s="69">
        <f>PREENCHER!P35*'PARÃMETROS - NÃO MEXER !'!C39</f>
        <v>0</v>
      </c>
      <c r="Q18" s="69">
        <f>PREENCHER!Q35*'PARÃMETROS - NÃO MEXER !'!C39</f>
        <v>0</v>
      </c>
      <c r="R18" s="69">
        <f>PREENCHER!R35*'PARÃMETROS - NÃO MEXER !'!C39</f>
        <v>0</v>
      </c>
      <c r="S18" s="69">
        <f>PREENCHER!S35*'PARÃMETROS - NÃO MEXER !'!C39</f>
        <v>0</v>
      </c>
      <c r="T18" s="69">
        <f>PREENCHER!T35*'PARÃMETROS - NÃO MEXER !'!C39</f>
        <v>0</v>
      </c>
      <c r="U18" s="188">
        <f t="shared" si="0"/>
        <v>0</v>
      </c>
      <c r="V18" s="57"/>
    </row>
    <row r="19" spans="1:22" ht="25.5" x14ac:dyDescent="0.25">
      <c r="A19" s="29">
        <f t="shared" si="1"/>
        <v>14</v>
      </c>
      <c r="B19" s="30" t="s">
        <v>67</v>
      </c>
      <c r="C19" s="28" t="s">
        <v>29</v>
      </c>
      <c r="D19" s="69">
        <f>PREENCHER!D36*'PARÃMETROS - NÃO MEXER !'!C40</f>
        <v>0</v>
      </c>
      <c r="E19" s="69">
        <f>PREENCHER!E36*'PARÃMETROS - NÃO MEXER !'!C40</f>
        <v>0</v>
      </c>
      <c r="F19" s="69">
        <f>PREENCHER!F36*'PARÃMETROS - NÃO MEXER !'!C40</f>
        <v>0</v>
      </c>
      <c r="G19" s="69">
        <f>PREENCHER!G36*'PARÃMETROS - NÃO MEXER !'!C40</f>
        <v>0</v>
      </c>
      <c r="H19" s="69">
        <f>PREENCHER!H36*'PARÃMETROS - NÃO MEXER !'!C40</f>
        <v>0</v>
      </c>
      <c r="I19" s="69">
        <f>PREENCHER!I36*'PARÃMETROS - NÃO MEXER !'!C40</f>
        <v>0</v>
      </c>
      <c r="J19" s="69">
        <f>PREENCHER!J36*'PARÃMETROS - NÃO MEXER !'!C40</f>
        <v>0</v>
      </c>
      <c r="K19" s="69">
        <f>PREENCHER!K36*'PARÃMETROS - NÃO MEXER !'!C40</f>
        <v>0</v>
      </c>
      <c r="L19" s="69">
        <f>PREENCHER!L36*'PARÃMETROS - NÃO MEXER !'!C40</f>
        <v>0</v>
      </c>
      <c r="M19" s="69">
        <f>PREENCHER!M36*'PARÃMETROS - NÃO MEXER !'!C40</f>
        <v>0</v>
      </c>
      <c r="N19" s="69">
        <f>PREENCHER!N36*'PARÃMETROS - NÃO MEXER !'!C40</f>
        <v>0</v>
      </c>
      <c r="O19" s="69">
        <f>PREENCHER!O36*'PARÃMETROS - NÃO MEXER !'!C40</f>
        <v>0</v>
      </c>
      <c r="P19" s="69">
        <f>PREENCHER!P36*'PARÃMETROS - NÃO MEXER !'!C40</f>
        <v>0</v>
      </c>
      <c r="Q19" s="69">
        <f>PREENCHER!Q36*'PARÃMETROS - NÃO MEXER !'!C40</f>
        <v>0</v>
      </c>
      <c r="R19" s="69">
        <f>PREENCHER!R36*'PARÃMETROS - NÃO MEXER !'!C40</f>
        <v>0</v>
      </c>
      <c r="S19" s="69">
        <f>PREENCHER!S36*'PARÃMETROS - NÃO MEXER !'!C40</f>
        <v>0</v>
      </c>
      <c r="T19" s="69">
        <f>PREENCHER!T36*'PARÃMETROS - NÃO MEXER !'!C40</f>
        <v>0</v>
      </c>
      <c r="U19" s="188">
        <f t="shared" si="0"/>
        <v>0</v>
      </c>
      <c r="V19" s="57"/>
    </row>
    <row r="20" spans="1:22" x14ac:dyDescent="0.25">
      <c r="A20" s="29">
        <f t="shared" si="1"/>
        <v>15</v>
      </c>
      <c r="B20" s="30" t="s">
        <v>68</v>
      </c>
      <c r="C20" s="28" t="s">
        <v>29</v>
      </c>
      <c r="D20" s="69">
        <f>PREENCHER!D37*'PARÃMETROS - NÃO MEXER !'!C41</f>
        <v>0</v>
      </c>
      <c r="E20" s="69">
        <f>PREENCHER!E37*'PARÃMETROS - NÃO MEXER !'!C41</f>
        <v>0</v>
      </c>
      <c r="F20" s="69">
        <f>PREENCHER!F37*'PARÃMETROS - NÃO MEXER !'!C41</f>
        <v>0</v>
      </c>
      <c r="G20" s="69">
        <f>PREENCHER!G37*'PARÃMETROS - NÃO MEXER !'!C41</f>
        <v>0</v>
      </c>
      <c r="H20" s="69">
        <f>PREENCHER!H37*'PARÃMETROS - NÃO MEXER !'!C41</f>
        <v>0</v>
      </c>
      <c r="I20" s="69">
        <f>PREENCHER!I37*'PARÃMETROS - NÃO MEXER !'!C41</f>
        <v>0</v>
      </c>
      <c r="J20" s="69">
        <f>PREENCHER!J37*'PARÃMETROS - NÃO MEXER !'!C41</f>
        <v>0</v>
      </c>
      <c r="K20" s="69">
        <f>PREENCHER!K37*'PARÃMETROS - NÃO MEXER !'!C41</f>
        <v>0</v>
      </c>
      <c r="L20" s="69">
        <f>PREENCHER!L37*'PARÃMETROS - NÃO MEXER !'!C41</f>
        <v>0</v>
      </c>
      <c r="M20" s="69">
        <f>PREENCHER!M37*'PARÃMETROS - NÃO MEXER !'!C41</f>
        <v>0</v>
      </c>
      <c r="N20" s="69">
        <f>PREENCHER!N37*'PARÃMETROS - NÃO MEXER !'!C41</f>
        <v>0</v>
      </c>
      <c r="O20" s="69">
        <f>PREENCHER!O37*'PARÃMETROS - NÃO MEXER !'!C41</f>
        <v>0</v>
      </c>
      <c r="P20" s="69">
        <f>PREENCHER!P37*'PARÃMETROS - NÃO MEXER !'!C41</f>
        <v>0</v>
      </c>
      <c r="Q20" s="69">
        <f>PREENCHER!Q37*'PARÃMETROS - NÃO MEXER !'!C41</f>
        <v>0</v>
      </c>
      <c r="R20" s="69">
        <f>PREENCHER!R37*'PARÃMETROS - NÃO MEXER !'!C41</f>
        <v>0</v>
      </c>
      <c r="S20" s="69">
        <f>PREENCHER!S37*'PARÃMETROS - NÃO MEXER !'!C41</f>
        <v>0</v>
      </c>
      <c r="T20" s="69">
        <f>PREENCHER!T37*'PARÃMETROS - NÃO MEXER !'!C41</f>
        <v>0</v>
      </c>
      <c r="U20" s="188">
        <f t="shared" si="0"/>
        <v>0</v>
      </c>
      <c r="V20" s="57"/>
    </row>
    <row r="21" spans="1:22" x14ac:dyDescent="0.25">
      <c r="A21" s="29">
        <f t="shared" si="1"/>
        <v>16</v>
      </c>
      <c r="B21" s="30" t="s">
        <v>69</v>
      </c>
      <c r="C21" s="28" t="s">
        <v>29</v>
      </c>
      <c r="D21" s="69">
        <f>PREENCHER!D38*'PARÃMETROS - NÃO MEXER !'!C42</f>
        <v>0</v>
      </c>
      <c r="E21" s="69">
        <f>PREENCHER!E38*'PARÃMETROS - NÃO MEXER !'!C42</f>
        <v>0</v>
      </c>
      <c r="F21" s="69">
        <f>PREENCHER!F38*'PARÃMETROS - NÃO MEXER !'!C42</f>
        <v>0</v>
      </c>
      <c r="G21" s="69">
        <f>PREENCHER!G38*'PARÃMETROS - NÃO MEXER !'!C42</f>
        <v>0</v>
      </c>
      <c r="H21" s="69">
        <f>PREENCHER!H38*'PARÃMETROS - NÃO MEXER !'!C42</f>
        <v>0</v>
      </c>
      <c r="I21" s="69">
        <f>PREENCHER!I38*'PARÃMETROS - NÃO MEXER !'!C42</f>
        <v>0</v>
      </c>
      <c r="J21" s="69">
        <f>PREENCHER!J38*'PARÃMETROS - NÃO MEXER !'!C42</f>
        <v>0</v>
      </c>
      <c r="K21" s="69">
        <f>PREENCHER!K38*'PARÃMETROS - NÃO MEXER !'!C42</f>
        <v>0</v>
      </c>
      <c r="L21" s="69">
        <f>PREENCHER!L38*'PARÃMETROS - NÃO MEXER !'!C42</f>
        <v>0</v>
      </c>
      <c r="M21" s="69">
        <f>PREENCHER!M38*'PARÃMETROS - NÃO MEXER !'!C42</f>
        <v>0</v>
      </c>
      <c r="N21" s="69">
        <f>PREENCHER!N38*'PARÃMETROS - NÃO MEXER !'!C42</f>
        <v>0</v>
      </c>
      <c r="O21" s="69">
        <f>PREENCHER!O38*'PARÃMETROS - NÃO MEXER !'!C42</f>
        <v>0</v>
      </c>
      <c r="P21" s="69">
        <f>PREENCHER!P38*'PARÃMETROS - NÃO MEXER !'!C42</f>
        <v>0</v>
      </c>
      <c r="Q21" s="69">
        <f>PREENCHER!Q38*'PARÃMETROS - NÃO MEXER !'!C42</f>
        <v>0</v>
      </c>
      <c r="R21" s="69">
        <f>PREENCHER!R38*'PARÃMETROS - NÃO MEXER !'!C42</f>
        <v>0</v>
      </c>
      <c r="S21" s="69">
        <f>PREENCHER!S38*'PARÃMETROS - NÃO MEXER !'!C42</f>
        <v>0</v>
      </c>
      <c r="T21" s="69">
        <f>PREENCHER!T38*'PARÃMETROS - NÃO MEXER !'!C42</f>
        <v>0</v>
      </c>
      <c r="U21" s="188">
        <f t="shared" si="0"/>
        <v>0</v>
      </c>
      <c r="V21" s="57"/>
    </row>
    <row r="22" spans="1:22" x14ac:dyDescent="0.25">
      <c r="A22" s="29">
        <f t="shared" si="1"/>
        <v>17</v>
      </c>
      <c r="B22" s="30" t="s">
        <v>70</v>
      </c>
      <c r="C22" s="28" t="s">
        <v>29</v>
      </c>
      <c r="D22" s="69">
        <f>PREENCHER!D39*'PARÃMETROS - NÃO MEXER !'!C43</f>
        <v>0</v>
      </c>
      <c r="E22" s="69">
        <f>PREENCHER!E39*'PARÃMETROS - NÃO MEXER !'!C43</f>
        <v>0</v>
      </c>
      <c r="F22" s="69">
        <f>PREENCHER!F39*'PARÃMETROS - NÃO MEXER !'!C43</f>
        <v>0</v>
      </c>
      <c r="G22" s="69">
        <f>PREENCHER!G39*'PARÃMETROS - NÃO MEXER !'!C43</f>
        <v>0</v>
      </c>
      <c r="H22" s="69">
        <f>PREENCHER!H39*'PARÃMETROS - NÃO MEXER !'!C43</f>
        <v>0</v>
      </c>
      <c r="I22" s="69">
        <f>PREENCHER!I39*'PARÃMETROS - NÃO MEXER !'!C43</f>
        <v>0</v>
      </c>
      <c r="J22" s="69">
        <f>PREENCHER!J39*'PARÃMETROS - NÃO MEXER !'!C43</f>
        <v>0</v>
      </c>
      <c r="K22" s="69">
        <f>PREENCHER!K39*'PARÃMETROS - NÃO MEXER !'!C43</f>
        <v>0</v>
      </c>
      <c r="L22" s="69">
        <f>PREENCHER!L39*'PARÃMETROS - NÃO MEXER !'!C43</f>
        <v>0</v>
      </c>
      <c r="M22" s="69">
        <f>PREENCHER!M39*'PARÃMETROS - NÃO MEXER !'!C43</f>
        <v>0</v>
      </c>
      <c r="N22" s="69">
        <f>PREENCHER!N39*'PARÃMETROS - NÃO MEXER !'!C43</f>
        <v>0</v>
      </c>
      <c r="O22" s="69">
        <f>PREENCHER!O39*'PARÃMETROS - NÃO MEXER !'!C43</f>
        <v>0</v>
      </c>
      <c r="P22" s="69">
        <f>PREENCHER!P39*'PARÃMETROS - NÃO MEXER !'!C43</f>
        <v>0</v>
      </c>
      <c r="Q22" s="69">
        <f>PREENCHER!Q39*'PARÃMETROS - NÃO MEXER !'!C43</f>
        <v>0</v>
      </c>
      <c r="R22" s="69">
        <f>PREENCHER!R39*'PARÃMETROS - NÃO MEXER !'!C43</f>
        <v>0</v>
      </c>
      <c r="S22" s="69">
        <f>PREENCHER!S39*'PARÃMETROS - NÃO MEXER !'!C43</f>
        <v>0</v>
      </c>
      <c r="T22" s="69">
        <f>PREENCHER!T39*'PARÃMETROS - NÃO MEXER !'!C43</f>
        <v>0</v>
      </c>
      <c r="U22" s="188">
        <f t="shared" si="0"/>
        <v>0</v>
      </c>
      <c r="V22" s="57"/>
    </row>
    <row r="23" spans="1:22" ht="25.5" x14ac:dyDescent="0.25">
      <c r="A23" s="29">
        <f t="shared" si="1"/>
        <v>18</v>
      </c>
      <c r="B23" s="30" t="s">
        <v>203</v>
      </c>
      <c r="C23" s="28" t="s">
        <v>29</v>
      </c>
      <c r="D23" s="69">
        <f>PREENCHER!D40*'PARÃMETROS - NÃO MEXER !'!C44</f>
        <v>0</v>
      </c>
      <c r="E23" s="69">
        <f>PREENCHER!E40*'PARÃMETROS - NÃO MEXER !'!C44</f>
        <v>0</v>
      </c>
      <c r="F23" s="69">
        <f>PREENCHER!F40*'PARÃMETROS - NÃO MEXER !'!C44</f>
        <v>0</v>
      </c>
      <c r="G23" s="69">
        <f>PREENCHER!G40*'PARÃMETROS - NÃO MEXER !'!C44</f>
        <v>0</v>
      </c>
      <c r="H23" s="69">
        <f>PREENCHER!H40*'PARÃMETROS - NÃO MEXER !'!C44</f>
        <v>0</v>
      </c>
      <c r="I23" s="69">
        <f>PREENCHER!I40*'PARÃMETROS - NÃO MEXER !'!C44</f>
        <v>0</v>
      </c>
      <c r="J23" s="69">
        <f>PREENCHER!J40*'PARÃMETROS - NÃO MEXER !'!C44</f>
        <v>0</v>
      </c>
      <c r="K23" s="69">
        <f>PREENCHER!K40*'PARÃMETROS - NÃO MEXER !'!C44</f>
        <v>0</v>
      </c>
      <c r="L23" s="69">
        <f>PREENCHER!L40*'PARÃMETROS - NÃO MEXER !'!C44</f>
        <v>0</v>
      </c>
      <c r="M23" s="69">
        <f>PREENCHER!M40*'PARÃMETROS - NÃO MEXER !'!C44</f>
        <v>0</v>
      </c>
      <c r="N23" s="69">
        <f>PREENCHER!N40*'PARÃMETROS - NÃO MEXER !'!C44</f>
        <v>0</v>
      </c>
      <c r="O23" s="69">
        <f>PREENCHER!O40*'PARÃMETROS - NÃO MEXER !'!C44</f>
        <v>0</v>
      </c>
      <c r="P23" s="69">
        <f>PREENCHER!P40*'PARÃMETROS - NÃO MEXER !'!C44</f>
        <v>0</v>
      </c>
      <c r="Q23" s="69">
        <f>PREENCHER!Q40*'PARÃMETROS - NÃO MEXER !'!C44</f>
        <v>0</v>
      </c>
      <c r="R23" s="69">
        <f>PREENCHER!R40*'PARÃMETROS - NÃO MEXER !'!C44</f>
        <v>0</v>
      </c>
      <c r="S23" s="69">
        <f>PREENCHER!S40*'PARÃMETROS - NÃO MEXER !'!C44</f>
        <v>0</v>
      </c>
      <c r="T23" s="69">
        <f>PREENCHER!T40*'PARÃMETROS - NÃO MEXER !'!C44</f>
        <v>0</v>
      </c>
      <c r="U23" s="188">
        <f t="shared" si="0"/>
        <v>0</v>
      </c>
      <c r="V23" s="57"/>
    </row>
    <row r="24" spans="1:22" ht="25.5" x14ac:dyDescent="0.25">
      <c r="A24" s="29">
        <f t="shared" si="1"/>
        <v>19</v>
      </c>
      <c r="B24" s="30" t="s">
        <v>71</v>
      </c>
      <c r="C24" s="28" t="s">
        <v>29</v>
      </c>
      <c r="D24" s="69">
        <f>PREENCHER!D41*'PARÃMETROS - NÃO MEXER !'!C45</f>
        <v>0</v>
      </c>
      <c r="E24" s="69">
        <f>PREENCHER!E41*'PARÃMETROS - NÃO MEXER !'!C45</f>
        <v>0</v>
      </c>
      <c r="F24" s="69">
        <f>PREENCHER!F41*'PARÃMETROS - NÃO MEXER !'!C45</f>
        <v>0</v>
      </c>
      <c r="G24" s="69">
        <f>PREENCHER!G41*'PARÃMETROS - NÃO MEXER !'!C45</f>
        <v>0</v>
      </c>
      <c r="H24" s="69">
        <f>PREENCHER!H41*'PARÃMETROS - NÃO MEXER !'!C45</f>
        <v>0</v>
      </c>
      <c r="I24" s="69">
        <f>PREENCHER!I41*'PARÃMETROS - NÃO MEXER !'!C45</f>
        <v>0</v>
      </c>
      <c r="J24" s="69">
        <f>PREENCHER!J41*'PARÃMETROS - NÃO MEXER !'!C45</f>
        <v>0</v>
      </c>
      <c r="K24" s="69">
        <f>PREENCHER!K41*'PARÃMETROS - NÃO MEXER !'!C45</f>
        <v>0</v>
      </c>
      <c r="L24" s="69">
        <f>PREENCHER!L41*'PARÃMETROS - NÃO MEXER !'!C45</f>
        <v>0</v>
      </c>
      <c r="M24" s="69">
        <f>PREENCHER!M41*'PARÃMETROS - NÃO MEXER !'!C45</f>
        <v>0</v>
      </c>
      <c r="N24" s="69">
        <f>PREENCHER!N41*'PARÃMETROS - NÃO MEXER !'!C45</f>
        <v>0</v>
      </c>
      <c r="O24" s="69">
        <f>PREENCHER!O41*'PARÃMETROS - NÃO MEXER !'!C45</f>
        <v>0</v>
      </c>
      <c r="P24" s="69">
        <f>PREENCHER!P41*'PARÃMETROS - NÃO MEXER !'!C45</f>
        <v>0</v>
      </c>
      <c r="Q24" s="69">
        <f>PREENCHER!Q41*'PARÃMETROS - NÃO MEXER !'!C45</f>
        <v>0</v>
      </c>
      <c r="R24" s="69">
        <f>PREENCHER!R41*'PARÃMETROS - NÃO MEXER !'!C45</f>
        <v>0</v>
      </c>
      <c r="S24" s="69">
        <f>PREENCHER!S41*'PARÃMETROS - NÃO MEXER !'!C45</f>
        <v>0</v>
      </c>
      <c r="T24" s="69">
        <f>PREENCHER!T41*'PARÃMETROS - NÃO MEXER !'!C45</f>
        <v>0</v>
      </c>
      <c r="U24" s="188">
        <f t="shared" si="0"/>
        <v>0</v>
      </c>
      <c r="V24" s="57"/>
    </row>
    <row r="25" spans="1:22" ht="25.5" x14ac:dyDescent="0.25">
      <c r="A25" s="29">
        <f t="shared" si="1"/>
        <v>20</v>
      </c>
      <c r="B25" s="30" t="s">
        <v>72</v>
      </c>
      <c r="C25" s="28" t="s">
        <v>29</v>
      </c>
      <c r="D25" s="69">
        <f>PREENCHER!D42*'PARÃMETROS - NÃO MEXER !'!C46</f>
        <v>0</v>
      </c>
      <c r="E25" s="69">
        <f>PREENCHER!E42*'PARÃMETROS - NÃO MEXER !'!C46</f>
        <v>0</v>
      </c>
      <c r="F25" s="69">
        <f>PREENCHER!F42*'PARÃMETROS - NÃO MEXER !'!C46</f>
        <v>0</v>
      </c>
      <c r="G25" s="69">
        <f>PREENCHER!G42*'PARÃMETROS - NÃO MEXER !'!C46</f>
        <v>0</v>
      </c>
      <c r="H25" s="69">
        <f>PREENCHER!H42*'PARÃMETROS - NÃO MEXER !'!C46</f>
        <v>0</v>
      </c>
      <c r="I25" s="69">
        <f>PREENCHER!I42*'PARÃMETROS - NÃO MEXER !'!C46</f>
        <v>0</v>
      </c>
      <c r="J25" s="69">
        <f>PREENCHER!J42*'PARÃMETROS - NÃO MEXER !'!C46</f>
        <v>0</v>
      </c>
      <c r="K25" s="69">
        <f>PREENCHER!K42*'PARÃMETROS - NÃO MEXER !'!C46</f>
        <v>0</v>
      </c>
      <c r="L25" s="69">
        <f>PREENCHER!L42*'PARÃMETROS - NÃO MEXER !'!C46</f>
        <v>0</v>
      </c>
      <c r="M25" s="69">
        <f>PREENCHER!M42*'PARÃMETROS - NÃO MEXER !'!C46</f>
        <v>0</v>
      </c>
      <c r="N25" s="69">
        <f>PREENCHER!N42*'PARÃMETROS - NÃO MEXER !'!C46</f>
        <v>0</v>
      </c>
      <c r="O25" s="69">
        <f>PREENCHER!O42*'PARÃMETROS - NÃO MEXER !'!C46</f>
        <v>0</v>
      </c>
      <c r="P25" s="69">
        <f>PREENCHER!P42*'PARÃMETROS - NÃO MEXER !'!C46</f>
        <v>0</v>
      </c>
      <c r="Q25" s="69">
        <f>PREENCHER!Q42*'PARÃMETROS - NÃO MEXER !'!C46</f>
        <v>0</v>
      </c>
      <c r="R25" s="69">
        <f>PREENCHER!R42*'PARÃMETROS - NÃO MEXER !'!C46</f>
        <v>0</v>
      </c>
      <c r="S25" s="69">
        <f>PREENCHER!S42*'PARÃMETROS - NÃO MEXER !'!C46</f>
        <v>0</v>
      </c>
      <c r="T25" s="69">
        <f>PREENCHER!T42*'PARÃMETROS - NÃO MEXER !'!C46</f>
        <v>0</v>
      </c>
      <c r="U25" s="188">
        <f t="shared" si="0"/>
        <v>0</v>
      </c>
      <c r="V25" s="57"/>
    </row>
    <row r="26" spans="1:22" ht="25.5" x14ac:dyDescent="0.25">
      <c r="A26" s="29">
        <f t="shared" si="1"/>
        <v>21</v>
      </c>
      <c r="B26" s="30" t="s">
        <v>73</v>
      </c>
      <c r="C26" s="28" t="s">
        <v>29</v>
      </c>
      <c r="D26" s="69">
        <f>PREENCHER!D43*'PARÃMETROS - NÃO MEXER !'!C47</f>
        <v>0</v>
      </c>
      <c r="E26" s="69">
        <f>PREENCHER!E43*'PARÃMETROS - NÃO MEXER !'!C47</f>
        <v>0</v>
      </c>
      <c r="F26" s="69">
        <f>PREENCHER!F43*'PARÃMETROS - NÃO MEXER !'!C47</f>
        <v>0</v>
      </c>
      <c r="G26" s="69">
        <f>PREENCHER!G43*'PARÃMETROS - NÃO MEXER !'!C47</f>
        <v>0</v>
      </c>
      <c r="H26" s="69">
        <f>PREENCHER!H43*'PARÃMETROS - NÃO MEXER !'!C47</f>
        <v>0</v>
      </c>
      <c r="I26" s="69">
        <f>PREENCHER!I43*'PARÃMETROS - NÃO MEXER !'!C47</f>
        <v>0</v>
      </c>
      <c r="J26" s="69">
        <f>PREENCHER!J43*'PARÃMETROS - NÃO MEXER !'!C47</f>
        <v>0</v>
      </c>
      <c r="K26" s="69">
        <f>PREENCHER!K43*'PARÃMETROS - NÃO MEXER !'!C47</f>
        <v>0</v>
      </c>
      <c r="L26" s="69">
        <f>PREENCHER!L43*'PARÃMETROS - NÃO MEXER !'!C47</f>
        <v>0</v>
      </c>
      <c r="M26" s="69">
        <f>PREENCHER!M43*'PARÃMETROS - NÃO MEXER !'!C47</f>
        <v>0</v>
      </c>
      <c r="N26" s="69">
        <f>PREENCHER!N43*'PARÃMETROS - NÃO MEXER !'!C47</f>
        <v>0</v>
      </c>
      <c r="O26" s="69">
        <f>PREENCHER!O43*'PARÃMETROS - NÃO MEXER !'!C47</f>
        <v>0</v>
      </c>
      <c r="P26" s="69">
        <f>PREENCHER!P43*'PARÃMETROS - NÃO MEXER !'!C47</f>
        <v>0</v>
      </c>
      <c r="Q26" s="69">
        <f>PREENCHER!Q43*'PARÃMETROS - NÃO MEXER !'!C47</f>
        <v>0</v>
      </c>
      <c r="R26" s="69">
        <f>PREENCHER!R43*'PARÃMETROS - NÃO MEXER !'!C47</f>
        <v>0</v>
      </c>
      <c r="S26" s="69">
        <f>PREENCHER!S43*'PARÃMETROS - NÃO MEXER !'!C47</f>
        <v>0</v>
      </c>
      <c r="T26" s="69">
        <f>PREENCHER!T43*'PARÃMETROS - NÃO MEXER !'!C47</f>
        <v>0</v>
      </c>
      <c r="U26" s="188">
        <f t="shared" si="0"/>
        <v>0</v>
      </c>
      <c r="V26" s="57"/>
    </row>
    <row r="27" spans="1:22" ht="25.5" x14ac:dyDescent="0.25">
      <c r="A27" s="29">
        <f t="shared" si="1"/>
        <v>22</v>
      </c>
      <c r="B27" s="30" t="s">
        <v>74</v>
      </c>
      <c r="C27" s="28" t="s">
        <v>29</v>
      </c>
      <c r="D27" s="69">
        <f>PREENCHER!D44*'PARÃMETROS - NÃO MEXER !'!C48</f>
        <v>0</v>
      </c>
      <c r="E27" s="69">
        <f>PREENCHER!E44*'PARÃMETROS - NÃO MEXER !'!C48</f>
        <v>0</v>
      </c>
      <c r="F27" s="69">
        <f>PREENCHER!F44*'PARÃMETROS - NÃO MEXER !'!C48</f>
        <v>0</v>
      </c>
      <c r="G27" s="69">
        <f>PREENCHER!G44*'PARÃMETROS - NÃO MEXER !'!C48</f>
        <v>0</v>
      </c>
      <c r="H27" s="69">
        <f>PREENCHER!H44*'PARÃMETROS - NÃO MEXER !'!C48</f>
        <v>0</v>
      </c>
      <c r="I27" s="69">
        <f>PREENCHER!I44*'PARÃMETROS - NÃO MEXER !'!C48</f>
        <v>0</v>
      </c>
      <c r="J27" s="69">
        <f>PREENCHER!J44*'PARÃMETROS - NÃO MEXER !'!C48</f>
        <v>0</v>
      </c>
      <c r="K27" s="69">
        <f>PREENCHER!K44*'PARÃMETROS - NÃO MEXER !'!C48</f>
        <v>0</v>
      </c>
      <c r="L27" s="69">
        <f>PREENCHER!L44*'PARÃMETROS - NÃO MEXER !'!C48</f>
        <v>0</v>
      </c>
      <c r="M27" s="69">
        <f>PREENCHER!M44*'PARÃMETROS - NÃO MEXER !'!C48</f>
        <v>0</v>
      </c>
      <c r="N27" s="69">
        <f>PREENCHER!N44*'PARÃMETROS - NÃO MEXER !'!C48</f>
        <v>0</v>
      </c>
      <c r="O27" s="69">
        <f>PREENCHER!O44*'PARÃMETROS - NÃO MEXER !'!C48</f>
        <v>0</v>
      </c>
      <c r="P27" s="69">
        <f>PREENCHER!P44*'PARÃMETROS - NÃO MEXER !'!C48</f>
        <v>0</v>
      </c>
      <c r="Q27" s="69">
        <f>PREENCHER!Q44*'PARÃMETROS - NÃO MEXER !'!C48</f>
        <v>0</v>
      </c>
      <c r="R27" s="69">
        <f>PREENCHER!R44*'PARÃMETROS - NÃO MEXER !'!C48</f>
        <v>0</v>
      </c>
      <c r="S27" s="69">
        <f>PREENCHER!S44*'PARÃMETROS - NÃO MEXER !'!C48</f>
        <v>0</v>
      </c>
      <c r="T27" s="69">
        <f>PREENCHER!T44*'PARÃMETROS - NÃO MEXER !'!C48</f>
        <v>0</v>
      </c>
      <c r="U27" s="188">
        <f t="shared" si="0"/>
        <v>0</v>
      </c>
      <c r="V27" s="57"/>
    </row>
    <row r="28" spans="1:22" ht="15.75" thickBot="1" x14ac:dyDescent="0.3">
      <c r="A28" s="29">
        <f t="shared" si="1"/>
        <v>23</v>
      </c>
      <c r="B28" s="31" t="s">
        <v>75</v>
      </c>
      <c r="C28" s="32" t="s">
        <v>29</v>
      </c>
      <c r="D28" s="69">
        <f>PREENCHER!D45*'PARÃMETROS - NÃO MEXER !'!C49</f>
        <v>0</v>
      </c>
      <c r="E28" s="69">
        <f>PREENCHER!E45*'PARÃMETROS - NÃO MEXER !'!C49</f>
        <v>0</v>
      </c>
      <c r="F28" s="69">
        <f>PREENCHER!F45*'PARÃMETROS - NÃO MEXER !'!C49</f>
        <v>0</v>
      </c>
      <c r="G28" s="69">
        <f>PREENCHER!G45*'PARÃMETROS - NÃO MEXER !'!C49</f>
        <v>0</v>
      </c>
      <c r="H28" s="69">
        <f>PREENCHER!H45*'PARÃMETROS - NÃO MEXER !'!C49</f>
        <v>0</v>
      </c>
      <c r="I28" s="69">
        <f>PREENCHER!I45*'PARÃMETROS - NÃO MEXER !'!C49</f>
        <v>0</v>
      </c>
      <c r="J28" s="69">
        <f>PREENCHER!J45*'PARÃMETROS - NÃO MEXER !'!C49</f>
        <v>0</v>
      </c>
      <c r="K28" s="69">
        <f>PREENCHER!K45*'PARÃMETROS - NÃO MEXER !'!C49</f>
        <v>0</v>
      </c>
      <c r="L28" s="69">
        <f>PREENCHER!L45*'PARÃMETROS - NÃO MEXER !'!C49</f>
        <v>0</v>
      </c>
      <c r="M28" s="69">
        <f>PREENCHER!M45*'PARÃMETROS - NÃO MEXER !'!C49</f>
        <v>0</v>
      </c>
      <c r="N28" s="69">
        <f>PREENCHER!N45*'PARÃMETROS - NÃO MEXER !'!C49</f>
        <v>0</v>
      </c>
      <c r="O28" s="69">
        <f>PREENCHER!O45*'PARÃMETROS - NÃO MEXER !'!C49</f>
        <v>0</v>
      </c>
      <c r="P28" s="69">
        <f>PREENCHER!P45*'PARÃMETROS - NÃO MEXER !'!C49</f>
        <v>0</v>
      </c>
      <c r="Q28" s="69">
        <f>PREENCHER!Q45*'PARÃMETROS - NÃO MEXER !'!C49</f>
        <v>0</v>
      </c>
      <c r="R28" s="69">
        <f>PREENCHER!R45*'PARÃMETROS - NÃO MEXER !'!C49</f>
        <v>0</v>
      </c>
      <c r="S28" s="69">
        <f>PREENCHER!S45*'PARÃMETROS - NÃO MEXER !'!C49</f>
        <v>0</v>
      </c>
      <c r="T28" s="69">
        <f>PREENCHER!T45*'PARÃMETROS - NÃO MEXER !'!C49</f>
        <v>0</v>
      </c>
      <c r="U28" s="188">
        <f t="shared" si="0"/>
        <v>0</v>
      </c>
      <c r="V28" s="57"/>
    </row>
    <row r="29" spans="1:22" ht="19.5" thickBot="1" x14ac:dyDescent="0.3">
      <c r="B29" s="244" t="s">
        <v>50</v>
      </c>
      <c r="C29" s="244"/>
      <c r="D29" s="70">
        <f>SUM(D6:S28)</f>
        <v>0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143" t="s">
        <v>266</v>
      </c>
      <c r="V29" s="144">
        <f>SUM(V6,V7,V9)</f>
        <v>0</v>
      </c>
    </row>
    <row r="30" spans="1:22" x14ac:dyDescent="0.25">
      <c r="B30" s="245"/>
      <c r="C30" s="245"/>
      <c r="D30" s="71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57"/>
      <c r="V30" s="57"/>
    </row>
    <row r="31" spans="1:22" ht="15.75" thickBot="1" x14ac:dyDescent="0.3">
      <c r="B31" s="21"/>
      <c r="C31" s="21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89"/>
      <c r="V31" s="89"/>
    </row>
    <row r="32" spans="1:22" ht="24" thickBot="1" x14ac:dyDescent="0.3">
      <c r="B32" s="231" t="str">
        <f>'PARÃMETROS - NÃO MEXER !'!B5</f>
        <v>Grupo 2 - Atividades de Pesquisa e Produção Intelectual</v>
      </c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3"/>
      <c r="V32" s="57"/>
    </row>
    <row r="33" spans="1:22" x14ac:dyDescent="0.25">
      <c r="B33" s="242" t="s">
        <v>30</v>
      </c>
      <c r="C33" s="243"/>
      <c r="D33" s="66">
        <f>PREENCHER!D53</f>
        <v>0</v>
      </c>
      <c r="E33" s="66">
        <f>PREENCHER!E53</f>
        <v>-1</v>
      </c>
      <c r="F33" s="66">
        <f>PREENCHER!F53</f>
        <v>-2</v>
      </c>
      <c r="G33" s="66">
        <f>PREENCHER!G53</f>
        <v>-3</v>
      </c>
      <c r="H33" s="66">
        <f>PREENCHER!H53</f>
        <v>-4</v>
      </c>
      <c r="I33" s="66">
        <f>PREENCHER!I53</f>
        <v>-5</v>
      </c>
      <c r="J33" s="66">
        <f>PREENCHER!J53</f>
        <v>-6</v>
      </c>
      <c r="K33" s="66">
        <f>PREENCHER!K53</f>
        <v>-7</v>
      </c>
      <c r="L33" s="66">
        <f>PREENCHER!L53</f>
        <v>-8</v>
      </c>
      <c r="M33" s="66">
        <f>PREENCHER!M53</f>
        <v>-9</v>
      </c>
      <c r="N33" s="66">
        <f>PREENCHER!N53</f>
        <v>-10</v>
      </c>
      <c r="O33" s="66">
        <f>PREENCHER!O53</f>
        <v>-11</v>
      </c>
      <c r="P33" s="66">
        <f>PREENCHER!P53</f>
        <v>-12</v>
      </c>
      <c r="Q33" s="66">
        <f>PREENCHER!Q53</f>
        <v>-13</v>
      </c>
      <c r="R33" s="66">
        <f>PREENCHER!R53</f>
        <v>-14</v>
      </c>
      <c r="S33" s="66">
        <f>PREENCHER!S53</f>
        <v>-15</v>
      </c>
      <c r="T33" s="66" t="str">
        <f>PREENCHER!T53</f>
        <v>anos anteriores</v>
      </c>
      <c r="U33" s="67" t="s">
        <v>266</v>
      </c>
      <c r="V33" s="145" t="s">
        <v>273</v>
      </c>
    </row>
    <row r="34" spans="1:22" x14ac:dyDescent="0.25">
      <c r="B34" s="236" t="s">
        <v>21</v>
      </c>
      <c r="C34" s="237"/>
      <c r="D34" s="20" t="s">
        <v>29</v>
      </c>
      <c r="E34" s="20" t="s">
        <v>29</v>
      </c>
      <c r="F34" s="20" t="s">
        <v>29</v>
      </c>
      <c r="G34" s="20" t="s">
        <v>29</v>
      </c>
      <c r="H34" s="20" t="s">
        <v>29</v>
      </c>
      <c r="I34" s="20" t="s">
        <v>29</v>
      </c>
      <c r="J34" s="20" t="s">
        <v>29</v>
      </c>
      <c r="K34" s="20" t="s">
        <v>29</v>
      </c>
      <c r="L34" s="20" t="s">
        <v>29</v>
      </c>
      <c r="M34" s="20" t="s">
        <v>29</v>
      </c>
      <c r="N34" s="20" t="s">
        <v>29</v>
      </c>
      <c r="O34" s="20" t="s">
        <v>29</v>
      </c>
      <c r="P34" s="20" t="s">
        <v>29</v>
      </c>
      <c r="Q34" s="20" t="s">
        <v>29</v>
      </c>
      <c r="R34" s="20" t="s">
        <v>29</v>
      </c>
      <c r="S34" s="20" t="s">
        <v>29</v>
      </c>
      <c r="T34" s="20" t="s">
        <v>29</v>
      </c>
      <c r="U34" s="68" t="s">
        <v>29</v>
      </c>
      <c r="V34" s="146" t="s">
        <v>274</v>
      </c>
    </row>
    <row r="35" spans="1:22" ht="15.75" thickBot="1" x14ac:dyDescent="0.3">
      <c r="A35" s="29">
        <v>1</v>
      </c>
      <c r="B35" s="33" t="s">
        <v>76</v>
      </c>
      <c r="C35" s="20" t="s">
        <v>29</v>
      </c>
      <c r="D35" s="69">
        <f>PREENCHER!D55*'PARÃMETROS - NÃO MEXER !'!C53</f>
        <v>0</v>
      </c>
      <c r="E35" s="69">
        <f>PREENCHER!E55*'PARÃMETROS - NÃO MEXER !'!C53</f>
        <v>0</v>
      </c>
      <c r="F35" s="69">
        <f>PREENCHER!F55*'PARÃMETROS - NÃO MEXER !'!C53</f>
        <v>0</v>
      </c>
      <c r="G35" s="69">
        <f>PREENCHER!G55*'PARÃMETROS - NÃO MEXER !'!C53</f>
        <v>0</v>
      </c>
      <c r="H35" s="69">
        <f>PREENCHER!H55*'PARÃMETROS - NÃO MEXER !'!C53</f>
        <v>0</v>
      </c>
      <c r="I35" s="69">
        <f>PREENCHER!I55*'PARÃMETROS - NÃO MEXER !'!C53</f>
        <v>0</v>
      </c>
      <c r="J35" s="69">
        <f>PREENCHER!J55*'PARÃMETROS - NÃO MEXER !'!C53</f>
        <v>0</v>
      </c>
      <c r="K35" s="69">
        <f>PREENCHER!K55*'PARÃMETROS - NÃO MEXER !'!C53</f>
        <v>0</v>
      </c>
      <c r="L35" s="69">
        <f>PREENCHER!L55*'PARÃMETROS - NÃO MEXER !'!C53</f>
        <v>0</v>
      </c>
      <c r="M35" s="69">
        <f>PREENCHER!M55*'PARÃMETROS - NÃO MEXER !'!C53</f>
        <v>0</v>
      </c>
      <c r="N35" s="69">
        <f>PREENCHER!N55*'PARÃMETROS - NÃO MEXER !'!C53</f>
        <v>0</v>
      </c>
      <c r="O35" s="69">
        <f>PREENCHER!O55*'PARÃMETROS - NÃO MEXER !'!C53</f>
        <v>0</v>
      </c>
      <c r="P35" s="69">
        <f>PREENCHER!P55*'PARÃMETROS - NÃO MEXER !'!C53</f>
        <v>0</v>
      </c>
      <c r="Q35" s="69">
        <f>PREENCHER!Q55*'PARÃMETROS - NÃO MEXER !'!C53</f>
        <v>0</v>
      </c>
      <c r="R35" s="69">
        <f>PREENCHER!R55*'PARÃMETROS - NÃO MEXER !'!C53</f>
        <v>0</v>
      </c>
      <c r="S35" s="69">
        <f>PREENCHER!S55*'PARÃMETROS - NÃO MEXER !'!C53</f>
        <v>0</v>
      </c>
      <c r="T35" s="69">
        <f>PREENCHER!T55*'PARÃMETROS - NÃO MEXER !'!C53</f>
        <v>0</v>
      </c>
      <c r="U35" s="188">
        <f>SUM(D35:T35)</f>
        <v>0</v>
      </c>
      <c r="V35" s="147" t="s">
        <v>272</v>
      </c>
    </row>
    <row r="36" spans="1:22" ht="25.5" x14ac:dyDescent="0.25">
      <c r="A36" s="29">
        <f>A35+1</f>
        <v>2</v>
      </c>
      <c r="B36" s="34" t="s">
        <v>77</v>
      </c>
      <c r="C36" s="20" t="s">
        <v>29</v>
      </c>
      <c r="D36" s="69">
        <f>PREENCHER!D56*'PARÃMETROS - NÃO MEXER !'!C54</f>
        <v>0</v>
      </c>
      <c r="E36" s="69">
        <f>PREENCHER!E56*'PARÃMETROS - NÃO MEXER !'!C54</f>
        <v>0</v>
      </c>
      <c r="F36" s="69">
        <f>PREENCHER!F56*'PARÃMETROS - NÃO MEXER !'!C54</f>
        <v>0</v>
      </c>
      <c r="G36" s="69">
        <f>PREENCHER!G56*'PARÃMETROS - NÃO MEXER !'!C54</f>
        <v>0</v>
      </c>
      <c r="H36" s="69">
        <f>PREENCHER!H56*'PARÃMETROS - NÃO MEXER !'!C54</f>
        <v>0</v>
      </c>
      <c r="I36" s="69">
        <f>PREENCHER!I56*'PARÃMETROS - NÃO MEXER !'!C54</f>
        <v>0</v>
      </c>
      <c r="J36" s="69">
        <f>PREENCHER!J56*'PARÃMETROS - NÃO MEXER !'!C54</f>
        <v>0</v>
      </c>
      <c r="K36" s="69">
        <f>PREENCHER!K56*'PARÃMETROS - NÃO MEXER !'!C54</f>
        <v>0</v>
      </c>
      <c r="L36" s="69">
        <f>PREENCHER!L56*'PARÃMETROS - NÃO MEXER !'!C54</f>
        <v>0</v>
      </c>
      <c r="M36" s="69">
        <f>PREENCHER!M56*'PARÃMETROS - NÃO MEXER !'!C54</f>
        <v>0</v>
      </c>
      <c r="N36" s="69">
        <f>PREENCHER!N56*'PARÃMETROS - NÃO MEXER !'!C54</f>
        <v>0</v>
      </c>
      <c r="O36" s="69">
        <f>PREENCHER!O56*'PARÃMETROS - NÃO MEXER !'!C54</f>
        <v>0</v>
      </c>
      <c r="P36" s="69">
        <f>PREENCHER!P56*'PARÃMETROS - NÃO MEXER !'!C54</f>
        <v>0</v>
      </c>
      <c r="Q36" s="69">
        <f>PREENCHER!Q56*'PARÃMETROS - NÃO MEXER !'!C54</f>
        <v>0</v>
      </c>
      <c r="R36" s="69">
        <f>PREENCHER!R56*'PARÃMETROS - NÃO MEXER !'!C54</f>
        <v>0</v>
      </c>
      <c r="S36" s="69">
        <f>PREENCHER!S56*'PARÃMETROS - NÃO MEXER !'!C54</f>
        <v>0</v>
      </c>
      <c r="T36" s="69">
        <f>PREENCHER!T56*'PARÃMETROS - NÃO MEXER !'!C54</f>
        <v>0</v>
      </c>
      <c r="U36" s="188">
        <f t="shared" ref="U36:U60" si="2">SUM(D36:T36)</f>
        <v>0</v>
      </c>
      <c r="V36" s="57"/>
    </row>
    <row r="37" spans="1:22" ht="26.25" thickBot="1" x14ac:dyDescent="0.3">
      <c r="A37" s="29">
        <f t="shared" ref="A37:A60" si="3">A36+1</f>
        <v>3</v>
      </c>
      <c r="B37" s="34" t="s">
        <v>78</v>
      </c>
      <c r="C37" s="20" t="s">
        <v>29</v>
      </c>
      <c r="D37" s="69">
        <f>PREENCHER!D57*'PARÃMETROS - NÃO MEXER !'!C55</f>
        <v>0</v>
      </c>
      <c r="E37" s="69">
        <f>PREENCHER!E57*'PARÃMETROS - NÃO MEXER !'!C55</f>
        <v>0</v>
      </c>
      <c r="F37" s="69">
        <f>PREENCHER!F57*'PARÃMETROS - NÃO MEXER !'!C55</f>
        <v>0</v>
      </c>
      <c r="G37" s="69">
        <f>PREENCHER!G57*'PARÃMETROS - NÃO MEXER !'!C55</f>
        <v>0</v>
      </c>
      <c r="H37" s="69">
        <f>PREENCHER!H57*'PARÃMETROS - NÃO MEXER !'!C55</f>
        <v>0</v>
      </c>
      <c r="I37" s="69">
        <f>PREENCHER!I57*'PARÃMETROS - NÃO MEXER !'!C55</f>
        <v>0</v>
      </c>
      <c r="J37" s="69">
        <f>PREENCHER!J57*'PARÃMETROS - NÃO MEXER !'!C55</f>
        <v>0</v>
      </c>
      <c r="K37" s="69">
        <f>PREENCHER!K57*'PARÃMETROS - NÃO MEXER !'!C55</f>
        <v>0</v>
      </c>
      <c r="L37" s="69">
        <f>PREENCHER!L57*'PARÃMETROS - NÃO MEXER !'!C55</f>
        <v>0</v>
      </c>
      <c r="M37" s="69">
        <f>PREENCHER!M57*'PARÃMETROS - NÃO MEXER !'!C55</f>
        <v>0</v>
      </c>
      <c r="N37" s="69">
        <f>PREENCHER!N57*'PARÃMETROS - NÃO MEXER !'!C55</f>
        <v>0</v>
      </c>
      <c r="O37" s="69">
        <f>PREENCHER!O57*'PARÃMETROS - NÃO MEXER !'!C55</f>
        <v>0</v>
      </c>
      <c r="P37" s="69">
        <f>PREENCHER!P57*'PARÃMETROS - NÃO MEXER !'!C55</f>
        <v>0</v>
      </c>
      <c r="Q37" s="69">
        <f>PREENCHER!Q57*'PARÃMETROS - NÃO MEXER !'!C55</f>
        <v>0</v>
      </c>
      <c r="R37" s="69">
        <f>PREENCHER!R57*'PARÃMETROS - NÃO MEXER !'!C55</f>
        <v>0</v>
      </c>
      <c r="S37" s="69">
        <f>PREENCHER!S57*'PARÃMETROS - NÃO MEXER !'!C55</f>
        <v>0</v>
      </c>
      <c r="T37" s="69">
        <f>PREENCHER!T57*'PARÃMETROS - NÃO MEXER !'!C55</f>
        <v>0</v>
      </c>
      <c r="U37" s="188">
        <f t="shared" si="2"/>
        <v>0</v>
      </c>
      <c r="V37" s="57"/>
    </row>
    <row r="38" spans="1:22" ht="39" thickBot="1" x14ac:dyDescent="0.3">
      <c r="A38" s="29">
        <f t="shared" si="3"/>
        <v>4</v>
      </c>
      <c r="B38" s="34" t="s">
        <v>214</v>
      </c>
      <c r="C38" s="20" t="s">
        <v>29</v>
      </c>
      <c r="D38" s="69">
        <f>PREENCHER!D58*'PARÃMETROS - NÃO MEXER !'!C56</f>
        <v>0</v>
      </c>
      <c r="E38" s="69">
        <f>PREENCHER!E58*'PARÃMETROS - NÃO MEXER !'!C56</f>
        <v>0</v>
      </c>
      <c r="F38" s="69">
        <f>PREENCHER!F58*'PARÃMETROS - NÃO MEXER !'!C56</f>
        <v>0</v>
      </c>
      <c r="G38" s="69">
        <f>PREENCHER!G58*'PARÃMETROS - NÃO MEXER !'!C56</f>
        <v>0</v>
      </c>
      <c r="H38" s="69">
        <f>PREENCHER!H58*'PARÃMETROS - NÃO MEXER !'!C56</f>
        <v>0</v>
      </c>
      <c r="I38" s="69">
        <f>PREENCHER!I58*'PARÃMETROS - NÃO MEXER !'!C56</f>
        <v>0</v>
      </c>
      <c r="J38" s="69">
        <f>PREENCHER!J58*'PARÃMETROS - NÃO MEXER !'!C56</f>
        <v>0</v>
      </c>
      <c r="K38" s="69">
        <f>PREENCHER!K58*'PARÃMETROS - NÃO MEXER !'!C56</f>
        <v>0</v>
      </c>
      <c r="L38" s="69">
        <f>PREENCHER!L58*'PARÃMETROS - NÃO MEXER !'!C56</f>
        <v>0</v>
      </c>
      <c r="M38" s="69">
        <f>PREENCHER!M58*'PARÃMETROS - NÃO MEXER !'!C56</f>
        <v>0</v>
      </c>
      <c r="N38" s="69">
        <f>PREENCHER!N58*'PARÃMETROS - NÃO MEXER !'!C56</f>
        <v>0</v>
      </c>
      <c r="O38" s="69">
        <f>PREENCHER!O58*'PARÃMETROS - NÃO MEXER !'!C56</f>
        <v>0</v>
      </c>
      <c r="P38" s="69">
        <f>PREENCHER!P58*'PARÃMETROS - NÃO MEXER !'!C56</f>
        <v>0</v>
      </c>
      <c r="Q38" s="69">
        <f>PREENCHER!Q58*'PARÃMETROS - NÃO MEXER !'!C56</f>
        <v>0</v>
      </c>
      <c r="R38" s="69">
        <f>PREENCHER!R58*'PARÃMETROS - NÃO MEXER !'!C56</f>
        <v>0</v>
      </c>
      <c r="S38" s="69">
        <f>PREENCHER!S58*'PARÃMETROS - NÃO MEXER !'!C56</f>
        <v>0</v>
      </c>
      <c r="T38" s="69">
        <f>PREENCHER!T58*'PARÃMETROS - NÃO MEXER !'!C56</f>
        <v>0</v>
      </c>
      <c r="U38" s="188">
        <f t="shared" si="2"/>
        <v>0</v>
      </c>
      <c r="V38" s="148">
        <f>SUM(D38:T38)</f>
        <v>0</v>
      </c>
    </row>
    <row r="39" spans="1:22" x14ac:dyDescent="0.25">
      <c r="A39" s="29">
        <f t="shared" si="3"/>
        <v>5</v>
      </c>
      <c r="B39" s="34" t="s">
        <v>80</v>
      </c>
      <c r="C39" s="20" t="s">
        <v>29</v>
      </c>
      <c r="D39" s="69">
        <f>PREENCHER!D59*'PARÃMETROS - NÃO MEXER !'!C57</f>
        <v>0</v>
      </c>
      <c r="E39" s="69">
        <f>PREENCHER!E59*'PARÃMETROS - NÃO MEXER !'!C57</f>
        <v>0</v>
      </c>
      <c r="F39" s="69">
        <f>PREENCHER!F59*'PARÃMETROS - NÃO MEXER !'!C57</f>
        <v>0</v>
      </c>
      <c r="G39" s="69">
        <f>PREENCHER!G59*'PARÃMETROS - NÃO MEXER !'!C57</f>
        <v>0</v>
      </c>
      <c r="H39" s="69">
        <f>PREENCHER!H59*'PARÃMETROS - NÃO MEXER !'!C57</f>
        <v>0</v>
      </c>
      <c r="I39" s="69">
        <f>PREENCHER!I59*'PARÃMETROS - NÃO MEXER !'!C57</f>
        <v>0</v>
      </c>
      <c r="J39" s="69">
        <f>PREENCHER!J59*'PARÃMETROS - NÃO MEXER !'!C57</f>
        <v>0</v>
      </c>
      <c r="K39" s="69">
        <f>PREENCHER!K59*'PARÃMETROS - NÃO MEXER !'!C57</f>
        <v>0</v>
      </c>
      <c r="L39" s="69">
        <f>PREENCHER!L59*'PARÃMETROS - NÃO MEXER !'!C57</f>
        <v>0</v>
      </c>
      <c r="M39" s="69">
        <f>PREENCHER!M59*'PARÃMETROS - NÃO MEXER !'!C57</f>
        <v>0</v>
      </c>
      <c r="N39" s="69">
        <f>PREENCHER!N59*'PARÃMETROS - NÃO MEXER !'!C57</f>
        <v>0</v>
      </c>
      <c r="O39" s="69">
        <f>PREENCHER!O59*'PARÃMETROS - NÃO MEXER !'!C57</f>
        <v>0</v>
      </c>
      <c r="P39" s="69">
        <f>PREENCHER!P59*'PARÃMETROS - NÃO MEXER !'!C57</f>
        <v>0</v>
      </c>
      <c r="Q39" s="69">
        <f>PREENCHER!Q59*'PARÃMETROS - NÃO MEXER !'!C57</f>
        <v>0</v>
      </c>
      <c r="R39" s="69">
        <f>PREENCHER!R59*'PARÃMETROS - NÃO MEXER !'!C57</f>
        <v>0</v>
      </c>
      <c r="S39" s="69">
        <f>PREENCHER!S59*'PARÃMETROS - NÃO MEXER !'!C57</f>
        <v>0</v>
      </c>
      <c r="T39" s="69">
        <f>PREENCHER!T59*'PARÃMETROS - NÃO MEXER !'!C57</f>
        <v>0</v>
      </c>
      <c r="U39" s="188">
        <f t="shared" si="2"/>
        <v>0</v>
      </c>
      <c r="V39" s="57"/>
    </row>
    <row r="40" spans="1:22" ht="25.5" x14ac:dyDescent="0.25">
      <c r="A40" s="29">
        <f t="shared" si="3"/>
        <v>6</v>
      </c>
      <c r="B40" s="34" t="s">
        <v>81</v>
      </c>
      <c r="C40" s="20" t="s">
        <v>29</v>
      </c>
      <c r="D40" s="69">
        <f>PREENCHER!D60*'PARÃMETROS - NÃO MEXER !'!C58</f>
        <v>0</v>
      </c>
      <c r="E40" s="69">
        <f>PREENCHER!E60*'PARÃMETROS - NÃO MEXER !'!C58</f>
        <v>0</v>
      </c>
      <c r="F40" s="69">
        <f>PREENCHER!F60*'PARÃMETROS - NÃO MEXER !'!C58</f>
        <v>0</v>
      </c>
      <c r="G40" s="69">
        <f>PREENCHER!G60*'PARÃMETROS - NÃO MEXER !'!C58</f>
        <v>0</v>
      </c>
      <c r="H40" s="69">
        <f>PREENCHER!H60*'PARÃMETROS - NÃO MEXER !'!C58</f>
        <v>0</v>
      </c>
      <c r="I40" s="69">
        <f>PREENCHER!I60*'PARÃMETROS - NÃO MEXER !'!C58</f>
        <v>0</v>
      </c>
      <c r="J40" s="69">
        <f>PREENCHER!J60*'PARÃMETROS - NÃO MEXER !'!C58</f>
        <v>0</v>
      </c>
      <c r="K40" s="69">
        <f>PREENCHER!K60*'PARÃMETROS - NÃO MEXER !'!C58</f>
        <v>0</v>
      </c>
      <c r="L40" s="69">
        <f>PREENCHER!L60*'PARÃMETROS - NÃO MEXER !'!C58</f>
        <v>0</v>
      </c>
      <c r="M40" s="69">
        <f>PREENCHER!M60*'PARÃMETROS - NÃO MEXER !'!C58</f>
        <v>0</v>
      </c>
      <c r="N40" s="69">
        <f>PREENCHER!N60*'PARÃMETROS - NÃO MEXER !'!C58</f>
        <v>0</v>
      </c>
      <c r="O40" s="69">
        <f>PREENCHER!O60*'PARÃMETROS - NÃO MEXER !'!C58</f>
        <v>0</v>
      </c>
      <c r="P40" s="69">
        <f>PREENCHER!P60*'PARÃMETROS - NÃO MEXER !'!C58</f>
        <v>0</v>
      </c>
      <c r="Q40" s="69">
        <f>PREENCHER!Q60*'PARÃMETROS - NÃO MEXER !'!C58</f>
        <v>0</v>
      </c>
      <c r="R40" s="69">
        <f>PREENCHER!R60*'PARÃMETROS - NÃO MEXER !'!C58</f>
        <v>0</v>
      </c>
      <c r="S40" s="69">
        <f>PREENCHER!S60*'PARÃMETROS - NÃO MEXER !'!C58</f>
        <v>0</v>
      </c>
      <c r="T40" s="69">
        <f>PREENCHER!T60*'PARÃMETROS - NÃO MEXER !'!C58</f>
        <v>0</v>
      </c>
      <c r="U40" s="188">
        <f t="shared" si="2"/>
        <v>0</v>
      </c>
      <c r="V40" s="57"/>
    </row>
    <row r="41" spans="1:22" x14ac:dyDescent="0.25">
      <c r="A41" s="29">
        <f t="shared" si="3"/>
        <v>7</v>
      </c>
      <c r="B41" s="34" t="s">
        <v>82</v>
      </c>
      <c r="C41" s="20" t="s">
        <v>29</v>
      </c>
      <c r="D41" s="69">
        <f>PREENCHER!D61*'PARÃMETROS - NÃO MEXER !'!C59</f>
        <v>0</v>
      </c>
      <c r="E41" s="69">
        <f>PREENCHER!E61*'PARÃMETROS - NÃO MEXER !'!C59</f>
        <v>0</v>
      </c>
      <c r="F41" s="69">
        <f>PREENCHER!F61*'PARÃMETROS - NÃO MEXER !'!C59</f>
        <v>0</v>
      </c>
      <c r="G41" s="69">
        <f>PREENCHER!G61*'PARÃMETROS - NÃO MEXER !'!C59</f>
        <v>0</v>
      </c>
      <c r="H41" s="69">
        <f>PREENCHER!H61*'PARÃMETROS - NÃO MEXER !'!C59</f>
        <v>0</v>
      </c>
      <c r="I41" s="69">
        <f>PREENCHER!I61*'PARÃMETROS - NÃO MEXER !'!C59</f>
        <v>0</v>
      </c>
      <c r="J41" s="69">
        <f>PREENCHER!J61*'PARÃMETROS - NÃO MEXER !'!C59</f>
        <v>0</v>
      </c>
      <c r="K41" s="69">
        <f>PREENCHER!K61*'PARÃMETROS - NÃO MEXER !'!C59</f>
        <v>0</v>
      </c>
      <c r="L41" s="69">
        <f>PREENCHER!L61*'PARÃMETROS - NÃO MEXER !'!C59</f>
        <v>0</v>
      </c>
      <c r="M41" s="69">
        <f>PREENCHER!M61*'PARÃMETROS - NÃO MEXER !'!C59</f>
        <v>0</v>
      </c>
      <c r="N41" s="69">
        <f>PREENCHER!N61*'PARÃMETROS - NÃO MEXER !'!C59</f>
        <v>0</v>
      </c>
      <c r="O41" s="69">
        <f>PREENCHER!O61*'PARÃMETROS - NÃO MEXER !'!C59</f>
        <v>0</v>
      </c>
      <c r="P41" s="69">
        <f>PREENCHER!P61*'PARÃMETROS - NÃO MEXER !'!C59</f>
        <v>0</v>
      </c>
      <c r="Q41" s="69">
        <f>PREENCHER!Q61*'PARÃMETROS - NÃO MEXER !'!C59</f>
        <v>0</v>
      </c>
      <c r="R41" s="69">
        <f>PREENCHER!R61*'PARÃMETROS - NÃO MEXER !'!C59</f>
        <v>0</v>
      </c>
      <c r="S41" s="69">
        <f>PREENCHER!S61*'PARÃMETROS - NÃO MEXER !'!C59</f>
        <v>0</v>
      </c>
      <c r="T41" s="69">
        <f>PREENCHER!T61*'PARÃMETROS - NÃO MEXER !'!C59</f>
        <v>0</v>
      </c>
      <c r="U41" s="188">
        <f t="shared" si="2"/>
        <v>0</v>
      </c>
      <c r="V41" s="57"/>
    </row>
    <row r="42" spans="1:22" ht="25.5" x14ac:dyDescent="0.25">
      <c r="A42" s="29">
        <f t="shared" si="3"/>
        <v>8</v>
      </c>
      <c r="B42" s="34" t="s">
        <v>195</v>
      </c>
      <c r="C42" s="20" t="s">
        <v>29</v>
      </c>
      <c r="D42" s="69">
        <f>PREENCHER!D62*'PARÃMETROS - NÃO MEXER !'!C60</f>
        <v>0</v>
      </c>
      <c r="E42" s="69">
        <f>PREENCHER!E62*'PARÃMETROS - NÃO MEXER !'!C60</f>
        <v>0</v>
      </c>
      <c r="F42" s="69">
        <f>PREENCHER!F62*'PARÃMETROS - NÃO MEXER !'!C60</f>
        <v>0</v>
      </c>
      <c r="G42" s="69">
        <f>PREENCHER!G62*'PARÃMETROS - NÃO MEXER !'!C60</f>
        <v>0</v>
      </c>
      <c r="H42" s="69">
        <f>PREENCHER!H62*'PARÃMETROS - NÃO MEXER !'!C60</f>
        <v>0</v>
      </c>
      <c r="I42" s="69">
        <f>PREENCHER!I62*'PARÃMETROS - NÃO MEXER !'!C60</f>
        <v>0</v>
      </c>
      <c r="J42" s="69">
        <f>PREENCHER!J62*'PARÃMETROS - NÃO MEXER !'!C60</f>
        <v>0</v>
      </c>
      <c r="K42" s="69">
        <f>PREENCHER!K62*'PARÃMETROS - NÃO MEXER !'!C60</f>
        <v>0</v>
      </c>
      <c r="L42" s="69">
        <f>PREENCHER!L62*'PARÃMETROS - NÃO MEXER !'!C60</f>
        <v>0</v>
      </c>
      <c r="M42" s="69">
        <f>PREENCHER!M62*'PARÃMETROS - NÃO MEXER !'!C60</f>
        <v>0</v>
      </c>
      <c r="N42" s="69">
        <f>PREENCHER!N62*'PARÃMETROS - NÃO MEXER !'!C60</f>
        <v>0</v>
      </c>
      <c r="O42" s="69">
        <f>PREENCHER!O62*'PARÃMETROS - NÃO MEXER !'!C60</f>
        <v>0</v>
      </c>
      <c r="P42" s="69">
        <f>PREENCHER!P62*'PARÃMETROS - NÃO MEXER !'!C60</f>
        <v>0</v>
      </c>
      <c r="Q42" s="69">
        <f>PREENCHER!Q62*'PARÃMETROS - NÃO MEXER !'!C60</f>
        <v>0</v>
      </c>
      <c r="R42" s="69">
        <f>PREENCHER!R62*'PARÃMETROS - NÃO MEXER !'!C60</f>
        <v>0</v>
      </c>
      <c r="S42" s="69">
        <f>PREENCHER!S62*'PARÃMETROS - NÃO MEXER !'!C60</f>
        <v>0</v>
      </c>
      <c r="T42" s="69">
        <f>PREENCHER!T62*'PARÃMETROS - NÃO MEXER !'!C60</f>
        <v>0</v>
      </c>
      <c r="U42" s="188">
        <f t="shared" si="2"/>
        <v>0</v>
      </c>
      <c r="V42" s="57"/>
    </row>
    <row r="43" spans="1:22" ht="25.5" x14ac:dyDescent="0.25">
      <c r="A43" s="29">
        <f t="shared" si="3"/>
        <v>9</v>
      </c>
      <c r="B43" s="34" t="s">
        <v>83</v>
      </c>
      <c r="C43" s="20" t="s">
        <v>29</v>
      </c>
      <c r="D43" s="69">
        <f>PREENCHER!D63*'PARÃMETROS - NÃO MEXER !'!C61</f>
        <v>0</v>
      </c>
      <c r="E43" s="69">
        <f>PREENCHER!E63*'PARÃMETROS - NÃO MEXER !'!C61</f>
        <v>0</v>
      </c>
      <c r="F43" s="69">
        <f>PREENCHER!F63*'PARÃMETROS - NÃO MEXER !'!C61</f>
        <v>0</v>
      </c>
      <c r="G43" s="69">
        <f>PREENCHER!G63*'PARÃMETROS - NÃO MEXER !'!C61</f>
        <v>0</v>
      </c>
      <c r="H43" s="69">
        <f>PREENCHER!H63*'PARÃMETROS - NÃO MEXER !'!C61</f>
        <v>0</v>
      </c>
      <c r="I43" s="69">
        <f>PREENCHER!I63*'PARÃMETROS - NÃO MEXER !'!C61</f>
        <v>0</v>
      </c>
      <c r="J43" s="69">
        <f>PREENCHER!J63*'PARÃMETROS - NÃO MEXER !'!C61</f>
        <v>0</v>
      </c>
      <c r="K43" s="69">
        <f>PREENCHER!K63*'PARÃMETROS - NÃO MEXER !'!C61</f>
        <v>0</v>
      </c>
      <c r="L43" s="69">
        <f>PREENCHER!L63*'PARÃMETROS - NÃO MEXER !'!C61</f>
        <v>0</v>
      </c>
      <c r="M43" s="69">
        <f>PREENCHER!M63*'PARÃMETROS - NÃO MEXER !'!C61</f>
        <v>0</v>
      </c>
      <c r="N43" s="69">
        <f>PREENCHER!N63*'PARÃMETROS - NÃO MEXER !'!C61</f>
        <v>0</v>
      </c>
      <c r="O43" s="69">
        <f>PREENCHER!O63*'PARÃMETROS - NÃO MEXER !'!C61</f>
        <v>0</v>
      </c>
      <c r="P43" s="69">
        <f>PREENCHER!P63*'PARÃMETROS - NÃO MEXER !'!C61</f>
        <v>0</v>
      </c>
      <c r="Q43" s="69">
        <f>PREENCHER!Q63*'PARÃMETROS - NÃO MEXER !'!C61</f>
        <v>0</v>
      </c>
      <c r="R43" s="69">
        <f>PREENCHER!R63*'PARÃMETROS - NÃO MEXER !'!C61</f>
        <v>0</v>
      </c>
      <c r="S43" s="69">
        <f>PREENCHER!S63*'PARÃMETROS - NÃO MEXER !'!C61</f>
        <v>0</v>
      </c>
      <c r="T43" s="69">
        <f>PREENCHER!T63*'PARÃMETROS - NÃO MEXER !'!C61</f>
        <v>0</v>
      </c>
      <c r="U43" s="188">
        <f t="shared" si="2"/>
        <v>0</v>
      </c>
      <c r="V43" s="57"/>
    </row>
    <row r="44" spans="1:22" ht="25.5" x14ac:dyDescent="0.25">
      <c r="A44" s="29">
        <f t="shared" si="3"/>
        <v>10</v>
      </c>
      <c r="B44" s="34" t="s">
        <v>84</v>
      </c>
      <c r="C44" s="20" t="s">
        <v>29</v>
      </c>
      <c r="D44" s="69">
        <f>PREENCHER!D64*'PARÃMETROS - NÃO MEXER !'!C62</f>
        <v>0</v>
      </c>
      <c r="E44" s="69">
        <f>PREENCHER!E64*'PARÃMETROS - NÃO MEXER !'!C62</f>
        <v>0</v>
      </c>
      <c r="F44" s="69">
        <f>PREENCHER!F64*'PARÃMETROS - NÃO MEXER !'!C62</f>
        <v>0</v>
      </c>
      <c r="G44" s="69">
        <f>PREENCHER!G64*'PARÃMETROS - NÃO MEXER !'!C62</f>
        <v>0</v>
      </c>
      <c r="H44" s="69">
        <f>PREENCHER!H64*'PARÃMETROS - NÃO MEXER !'!C62</f>
        <v>0</v>
      </c>
      <c r="I44" s="69">
        <f>PREENCHER!I64*'PARÃMETROS - NÃO MEXER !'!C62</f>
        <v>0</v>
      </c>
      <c r="J44" s="69">
        <f>PREENCHER!J64*'PARÃMETROS - NÃO MEXER !'!C62</f>
        <v>0</v>
      </c>
      <c r="K44" s="69">
        <f>PREENCHER!K64*'PARÃMETROS - NÃO MEXER !'!C62</f>
        <v>0</v>
      </c>
      <c r="L44" s="69">
        <f>PREENCHER!L64*'PARÃMETROS - NÃO MEXER !'!C62</f>
        <v>0</v>
      </c>
      <c r="M44" s="69">
        <f>PREENCHER!M64*'PARÃMETROS - NÃO MEXER !'!C62</f>
        <v>0</v>
      </c>
      <c r="N44" s="69">
        <f>PREENCHER!N64*'PARÃMETROS - NÃO MEXER !'!C62</f>
        <v>0</v>
      </c>
      <c r="O44" s="69">
        <f>PREENCHER!O64*'PARÃMETROS - NÃO MEXER !'!C62</f>
        <v>0</v>
      </c>
      <c r="P44" s="69">
        <f>PREENCHER!P64*'PARÃMETROS - NÃO MEXER !'!C62</f>
        <v>0</v>
      </c>
      <c r="Q44" s="69">
        <f>PREENCHER!Q64*'PARÃMETROS - NÃO MEXER !'!C62</f>
        <v>0</v>
      </c>
      <c r="R44" s="69">
        <f>PREENCHER!R64*'PARÃMETROS - NÃO MEXER !'!C62</f>
        <v>0</v>
      </c>
      <c r="S44" s="69">
        <f>PREENCHER!S64*'PARÃMETROS - NÃO MEXER !'!C62</f>
        <v>0</v>
      </c>
      <c r="T44" s="69">
        <f>PREENCHER!T64*'PARÃMETROS - NÃO MEXER !'!C62</f>
        <v>0</v>
      </c>
      <c r="U44" s="188">
        <f t="shared" si="2"/>
        <v>0</v>
      </c>
      <c r="V44" s="57"/>
    </row>
    <row r="45" spans="1:22" ht="25.5" x14ac:dyDescent="0.25">
      <c r="A45" s="29">
        <f t="shared" si="3"/>
        <v>11</v>
      </c>
      <c r="B45" s="34" t="s">
        <v>79</v>
      </c>
      <c r="C45" s="20" t="s">
        <v>29</v>
      </c>
      <c r="D45" s="69">
        <f>PREENCHER!D65*'PARÃMETROS - NÃO MEXER !'!C63</f>
        <v>0</v>
      </c>
      <c r="E45" s="69">
        <f>PREENCHER!E65*'PARÃMETROS - NÃO MEXER !'!C63</f>
        <v>0</v>
      </c>
      <c r="F45" s="69">
        <f>PREENCHER!F65*'PARÃMETROS - NÃO MEXER !'!C63</f>
        <v>0</v>
      </c>
      <c r="G45" s="69">
        <f>PREENCHER!G65*'PARÃMETROS - NÃO MEXER !'!C63</f>
        <v>0</v>
      </c>
      <c r="H45" s="69">
        <f>PREENCHER!H65*'PARÃMETROS - NÃO MEXER !'!C63</f>
        <v>0</v>
      </c>
      <c r="I45" s="69">
        <f>PREENCHER!I65*'PARÃMETROS - NÃO MEXER !'!C63</f>
        <v>0</v>
      </c>
      <c r="J45" s="69">
        <f>PREENCHER!J65*'PARÃMETROS - NÃO MEXER !'!C63</f>
        <v>0</v>
      </c>
      <c r="K45" s="69">
        <f>PREENCHER!K65*'PARÃMETROS - NÃO MEXER !'!C63</f>
        <v>0</v>
      </c>
      <c r="L45" s="69">
        <f>PREENCHER!L65*'PARÃMETROS - NÃO MEXER !'!C63</f>
        <v>0</v>
      </c>
      <c r="M45" s="69">
        <f>PREENCHER!M65*'PARÃMETROS - NÃO MEXER !'!C63</f>
        <v>0</v>
      </c>
      <c r="N45" s="69">
        <f>PREENCHER!N65*'PARÃMETROS - NÃO MEXER !'!C63</f>
        <v>0</v>
      </c>
      <c r="O45" s="69">
        <f>PREENCHER!O65*'PARÃMETROS - NÃO MEXER !'!C63</f>
        <v>0</v>
      </c>
      <c r="P45" s="69">
        <f>PREENCHER!P65*'PARÃMETROS - NÃO MEXER !'!C63</f>
        <v>0</v>
      </c>
      <c r="Q45" s="69">
        <f>PREENCHER!Q65*'PARÃMETROS - NÃO MEXER !'!C63</f>
        <v>0</v>
      </c>
      <c r="R45" s="69">
        <f>PREENCHER!R65*'PARÃMETROS - NÃO MEXER !'!C63</f>
        <v>0</v>
      </c>
      <c r="S45" s="69">
        <f>PREENCHER!S65*'PARÃMETROS - NÃO MEXER !'!C63</f>
        <v>0</v>
      </c>
      <c r="T45" s="69">
        <f>PREENCHER!T65*'PARÃMETROS - NÃO MEXER !'!C63</f>
        <v>0</v>
      </c>
      <c r="U45" s="188">
        <f t="shared" si="2"/>
        <v>0</v>
      </c>
      <c r="V45" s="57"/>
    </row>
    <row r="46" spans="1:22" ht="25.5" x14ac:dyDescent="0.25">
      <c r="A46" s="29">
        <f t="shared" si="3"/>
        <v>12</v>
      </c>
      <c r="B46" s="34" t="s">
        <v>196</v>
      </c>
      <c r="C46" s="20" t="s">
        <v>29</v>
      </c>
      <c r="D46" s="69">
        <f>PREENCHER!D66*'PARÃMETROS - NÃO MEXER !'!C64</f>
        <v>0</v>
      </c>
      <c r="E46" s="69">
        <f>PREENCHER!E66*'PARÃMETROS - NÃO MEXER !'!C64</f>
        <v>0</v>
      </c>
      <c r="F46" s="69">
        <f>PREENCHER!F66*'PARÃMETROS - NÃO MEXER !'!C64</f>
        <v>0</v>
      </c>
      <c r="G46" s="69">
        <f>PREENCHER!G66*'PARÃMETROS - NÃO MEXER !'!C64</f>
        <v>0</v>
      </c>
      <c r="H46" s="69">
        <f>PREENCHER!H66*'PARÃMETROS - NÃO MEXER !'!C64</f>
        <v>0</v>
      </c>
      <c r="I46" s="69">
        <f>PREENCHER!I66*'PARÃMETROS - NÃO MEXER !'!C64</f>
        <v>0</v>
      </c>
      <c r="J46" s="69">
        <f>PREENCHER!J66*'PARÃMETROS - NÃO MEXER !'!C64</f>
        <v>0</v>
      </c>
      <c r="K46" s="69">
        <f>PREENCHER!K66*'PARÃMETROS - NÃO MEXER !'!C64</f>
        <v>0</v>
      </c>
      <c r="L46" s="69">
        <f>PREENCHER!L66*'PARÃMETROS - NÃO MEXER !'!C64</f>
        <v>0</v>
      </c>
      <c r="M46" s="69">
        <f>PREENCHER!M66*'PARÃMETROS - NÃO MEXER !'!C64</f>
        <v>0</v>
      </c>
      <c r="N46" s="69">
        <f>PREENCHER!N66*'PARÃMETROS - NÃO MEXER !'!C64</f>
        <v>0</v>
      </c>
      <c r="O46" s="69">
        <f>PREENCHER!O66*'PARÃMETROS - NÃO MEXER !'!C64</f>
        <v>0</v>
      </c>
      <c r="P46" s="69">
        <f>PREENCHER!P66*'PARÃMETROS - NÃO MEXER !'!C64</f>
        <v>0</v>
      </c>
      <c r="Q46" s="69">
        <f>PREENCHER!Q66*'PARÃMETROS - NÃO MEXER !'!C64</f>
        <v>0</v>
      </c>
      <c r="R46" s="69">
        <f>PREENCHER!R66*'PARÃMETROS - NÃO MEXER !'!C64</f>
        <v>0</v>
      </c>
      <c r="S46" s="69">
        <f>PREENCHER!S66*'PARÃMETROS - NÃO MEXER !'!C64</f>
        <v>0</v>
      </c>
      <c r="T46" s="69">
        <f>PREENCHER!T66*'PARÃMETROS - NÃO MEXER !'!C64</f>
        <v>0</v>
      </c>
      <c r="U46" s="188">
        <f t="shared" si="2"/>
        <v>0</v>
      </c>
      <c r="V46" s="57"/>
    </row>
    <row r="47" spans="1:22" ht="25.5" x14ac:dyDescent="0.25">
      <c r="A47" s="29">
        <f t="shared" si="3"/>
        <v>13</v>
      </c>
      <c r="B47" s="34" t="s">
        <v>85</v>
      </c>
      <c r="C47" s="20" t="s">
        <v>29</v>
      </c>
      <c r="D47" s="69">
        <f>PREENCHER!D67*'PARÃMETROS - NÃO MEXER !'!C65</f>
        <v>0</v>
      </c>
      <c r="E47" s="69">
        <f>PREENCHER!E67*'PARÃMETROS - NÃO MEXER !'!C65</f>
        <v>0</v>
      </c>
      <c r="F47" s="69">
        <f>PREENCHER!F67*'PARÃMETROS - NÃO MEXER !'!C65</f>
        <v>0</v>
      </c>
      <c r="G47" s="69">
        <f>PREENCHER!G67*'PARÃMETROS - NÃO MEXER !'!C65</f>
        <v>0</v>
      </c>
      <c r="H47" s="69">
        <f>PREENCHER!H67*'PARÃMETROS - NÃO MEXER !'!C65</f>
        <v>0</v>
      </c>
      <c r="I47" s="69">
        <f>PREENCHER!I67*'PARÃMETROS - NÃO MEXER !'!C65</f>
        <v>0</v>
      </c>
      <c r="J47" s="69">
        <f>PREENCHER!J67*'PARÃMETROS - NÃO MEXER !'!C65</f>
        <v>0</v>
      </c>
      <c r="K47" s="69">
        <f>PREENCHER!K67*'PARÃMETROS - NÃO MEXER !'!C65</f>
        <v>0</v>
      </c>
      <c r="L47" s="69">
        <f>PREENCHER!L67*'PARÃMETROS - NÃO MEXER !'!C65</f>
        <v>0</v>
      </c>
      <c r="M47" s="69">
        <f>PREENCHER!M67*'PARÃMETROS - NÃO MEXER !'!C65</f>
        <v>0</v>
      </c>
      <c r="N47" s="69">
        <f>PREENCHER!N67*'PARÃMETROS - NÃO MEXER !'!C65</f>
        <v>0</v>
      </c>
      <c r="O47" s="69">
        <f>PREENCHER!O67*'PARÃMETROS - NÃO MEXER !'!C65</f>
        <v>0</v>
      </c>
      <c r="P47" s="69">
        <f>PREENCHER!P67*'PARÃMETROS - NÃO MEXER !'!C65</f>
        <v>0</v>
      </c>
      <c r="Q47" s="69">
        <f>PREENCHER!Q67*'PARÃMETROS - NÃO MEXER !'!C65</f>
        <v>0</v>
      </c>
      <c r="R47" s="69">
        <f>PREENCHER!R67*'PARÃMETROS - NÃO MEXER !'!C65</f>
        <v>0</v>
      </c>
      <c r="S47" s="69">
        <f>PREENCHER!S67*'PARÃMETROS - NÃO MEXER !'!C65</f>
        <v>0</v>
      </c>
      <c r="T47" s="69">
        <f>PREENCHER!T67*'PARÃMETROS - NÃO MEXER !'!C65</f>
        <v>0</v>
      </c>
      <c r="U47" s="188">
        <f t="shared" si="2"/>
        <v>0</v>
      </c>
      <c r="V47" s="57"/>
    </row>
    <row r="48" spans="1:22" ht="25.5" x14ac:dyDescent="0.25">
      <c r="A48" s="29">
        <f t="shared" si="3"/>
        <v>14</v>
      </c>
      <c r="B48" s="34" t="s">
        <v>86</v>
      </c>
      <c r="C48" s="20" t="s">
        <v>29</v>
      </c>
      <c r="D48" s="69">
        <f>PREENCHER!D68*'PARÃMETROS - NÃO MEXER !'!C66</f>
        <v>0</v>
      </c>
      <c r="E48" s="69">
        <f>PREENCHER!E68*'PARÃMETROS - NÃO MEXER !'!C66</f>
        <v>0</v>
      </c>
      <c r="F48" s="69">
        <f>PREENCHER!F68*'PARÃMETROS - NÃO MEXER !'!C66</f>
        <v>0</v>
      </c>
      <c r="G48" s="69">
        <f>PREENCHER!G68*'PARÃMETROS - NÃO MEXER !'!C66</f>
        <v>0</v>
      </c>
      <c r="H48" s="69">
        <f>PREENCHER!H68*'PARÃMETROS - NÃO MEXER !'!C66</f>
        <v>0</v>
      </c>
      <c r="I48" s="69">
        <f>PREENCHER!I68*'PARÃMETROS - NÃO MEXER !'!C66</f>
        <v>0</v>
      </c>
      <c r="J48" s="69">
        <f>PREENCHER!J68*'PARÃMETROS - NÃO MEXER !'!C66</f>
        <v>0</v>
      </c>
      <c r="K48" s="69">
        <f>PREENCHER!K68*'PARÃMETROS - NÃO MEXER !'!C66</f>
        <v>0</v>
      </c>
      <c r="L48" s="69">
        <f>PREENCHER!L68*'PARÃMETROS - NÃO MEXER !'!C66</f>
        <v>0</v>
      </c>
      <c r="M48" s="69">
        <f>PREENCHER!M68*'PARÃMETROS - NÃO MEXER !'!C66</f>
        <v>0</v>
      </c>
      <c r="N48" s="69">
        <f>PREENCHER!N68*'PARÃMETROS - NÃO MEXER !'!C66</f>
        <v>0</v>
      </c>
      <c r="O48" s="69">
        <f>PREENCHER!O68*'PARÃMETROS - NÃO MEXER !'!C66</f>
        <v>0</v>
      </c>
      <c r="P48" s="69">
        <f>PREENCHER!P68*'PARÃMETROS - NÃO MEXER !'!C66</f>
        <v>0</v>
      </c>
      <c r="Q48" s="69">
        <f>PREENCHER!Q68*'PARÃMETROS - NÃO MEXER !'!C66</f>
        <v>0</v>
      </c>
      <c r="R48" s="69">
        <f>PREENCHER!R68*'PARÃMETROS - NÃO MEXER !'!C66</f>
        <v>0</v>
      </c>
      <c r="S48" s="69">
        <f>PREENCHER!S68*'PARÃMETROS - NÃO MEXER !'!C66</f>
        <v>0</v>
      </c>
      <c r="T48" s="69">
        <f>PREENCHER!T68*'PARÃMETROS - NÃO MEXER !'!C66</f>
        <v>0</v>
      </c>
      <c r="U48" s="188">
        <f t="shared" si="2"/>
        <v>0</v>
      </c>
      <c r="V48" s="57"/>
    </row>
    <row r="49" spans="1:22" ht="25.5" x14ac:dyDescent="0.25">
      <c r="A49" s="29">
        <f t="shared" si="3"/>
        <v>15</v>
      </c>
      <c r="B49" s="34" t="s">
        <v>87</v>
      </c>
      <c r="C49" s="20" t="s">
        <v>29</v>
      </c>
      <c r="D49" s="69">
        <f>PREENCHER!D69*'PARÃMETROS - NÃO MEXER !'!C67</f>
        <v>0</v>
      </c>
      <c r="E49" s="69">
        <f>PREENCHER!E69*'PARÃMETROS - NÃO MEXER !'!C67</f>
        <v>0</v>
      </c>
      <c r="F49" s="69">
        <f>PREENCHER!F69*'PARÃMETROS - NÃO MEXER !'!C67</f>
        <v>0</v>
      </c>
      <c r="G49" s="69">
        <f>PREENCHER!G69*'PARÃMETROS - NÃO MEXER !'!C67</f>
        <v>0</v>
      </c>
      <c r="H49" s="69">
        <f>PREENCHER!H69*'PARÃMETROS - NÃO MEXER !'!C67</f>
        <v>0</v>
      </c>
      <c r="I49" s="69">
        <f>PREENCHER!I69*'PARÃMETROS - NÃO MEXER !'!C67</f>
        <v>0</v>
      </c>
      <c r="J49" s="69">
        <f>PREENCHER!J69*'PARÃMETROS - NÃO MEXER !'!C67</f>
        <v>0</v>
      </c>
      <c r="K49" s="69">
        <f>PREENCHER!K69*'PARÃMETROS - NÃO MEXER !'!C67</f>
        <v>0</v>
      </c>
      <c r="L49" s="69">
        <f>PREENCHER!L69*'PARÃMETROS - NÃO MEXER !'!C67</f>
        <v>0</v>
      </c>
      <c r="M49" s="69">
        <f>PREENCHER!M69*'PARÃMETROS - NÃO MEXER !'!C67</f>
        <v>0</v>
      </c>
      <c r="N49" s="69">
        <f>PREENCHER!N69*'PARÃMETROS - NÃO MEXER !'!C67</f>
        <v>0</v>
      </c>
      <c r="O49" s="69">
        <f>PREENCHER!O69*'PARÃMETROS - NÃO MEXER !'!C67</f>
        <v>0</v>
      </c>
      <c r="P49" s="69">
        <f>PREENCHER!P69*'PARÃMETROS - NÃO MEXER !'!C67</f>
        <v>0</v>
      </c>
      <c r="Q49" s="69">
        <f>PREENCHER!Q69*'PARÃMETROS - NÃO MEXER !'!C67</f>
        <v>0</v>
      </c>
      <c r="R49" s="69">
        <f>PREENCHER!R69*'PARÃMETROS - NÃO MEXER !'!C67</f>
        <v>0</v>
      </c>
      <c r="S49" s="69">
        <f>PREENCHER!S69*'PARÃMETROS - NÃO MEXER !'!C67</f>
        <v>0</v>
      </c>
      <c r="T49" s="69">
        <f>PREENCHER!T69*'PARÃMETROS - NÃO MEXER !'!C67</f>
        <v>0</v>
      </c>
      <c r="U49" s="188">
        <f t="shared" si="2"/>
        <v>0</v>
      </c>
      <c r="V49" s="57"/>
    </row>
    <row r="50" spans="1:22" ht="25.5" x14ac:dyDescent="0.25">
      <c r="A50" s="29">
        <f t="shared" si="3"/>
        <v>16</v>
      </c>
      <c r="B50" s="34" t="s">
        <v>88</v>
      </c>
      <c r="C50" s="20" t="s">
        <v>29</v>
      </c>
      <c r="D50" s="69">
        <f>PREENCHER!D70*'PARÃMETROS - NÃO MEXER !'!C68</f>
        <v>0</v>
      </c>
      <c r="E50" s="69">
        <f>PREENCHER!E70*'PARÃMETROS - NÃO MEXER !'!C68</f>
        <v>0</v>
      </c>
      <c r="F50" s="69">
        <f>PREENCHER!F70*'PARÃMETROS - NÃO MEXER !'!C68</f>
        <v>0</v>
      </c>
      <c r="G50" s="69">
        <f>PREENCHER!G70*'PARÃMETROS - NÃO MEXER !'!C68</f>
        <v>0</v>
      </c>
      <c r="H50" s="69">
        <f>PREENCHER!H70*'PARÃMETROS - NÃO MEXER !'!C68</f>
        <v>0</v>
      </c>
      <c r="I50" s="69">
        <f>PREENCHER!I70*'PARÃMETROS - NÃO MEXER !'!C68</f>
        <v>0</v>
      </c>
      <c r="J50" s="69">
        <f>PREENCHER!J70*'PARÃMETROS - NÃO MEXER !'!C68</f>
        <v>0</v>
      </c>
      <c r="K50" s="69">
        <f>PREENCHER!K70*'PARÃMETROS - NÃO MEXER !'!C68</f>
        <v>0</v>
      </c>
      <c r="L50" s="69">
        <f>PREENCHER!L70*'PARÃMETROS - NÃO MEXER !'!C68</f>
        <v>0</v>
      </c>
      <c r="M50" s="69">
        <f>PREENCHER!M70*'PARÃMETROS - NÃO MEXER !'!C68</f>
        <v>0</v>
      </c>
      <c r="N50" s="69">
        <f>PREENCHER!N70*'PARÃMETROS - NÃO MEXER !'!C68</f>
        <v>0</v>
      </c>
      <c r="O50" s="69">
        <f>PREENCHER!O70*'PARÃMETROS - NÃO MEXER !'!C68</f>
        <v>0</v>
      </c>
      <c r="P50" s="69">
        <f>PREENCHER!P70*'PARÃMETROS - NÃO MEXER !'!C68</f>
        <v>0</v>
      </c>
      <c r="Q50" s="69">
        <f>PREENCHER!Q70*'PARÃMETROS - NÃO MEXER !'!C68</f>
        <v>0</v>
      </c>
      <c r="R50" s="69">
        <f>PREENCHER!R70*'PARÃMETROS - NÃO MEXER !'!C68</f>
        <v>0</v>
      </c>
      <c r="S50" s="69">
        <f>PREENCHER!S70*'PARÃMETROS - NÃO MEXER !'!C68</f>
        <v>0</v>
      </c>
      <c r="T50" s="69">
        <f>PREENCHER!T70*'PARÃMETROS - NÃO MEXER !'!C68</f>
        <v>0</v>
      </c>
      <c r="U50" s="188">
        <f t="shared" si="2"/>
        <v>0</v>
      </c>
      <c r="V50" s="57"/>
    </row>
    <row r="51" spans="1:22" ht="25.5" x14ac:dyDescent="0.25">
      <c r="A51" s="29">
        <f t="shared" si="3"/>
        <v>17</v>
      </c>
      <c r="B51" s="34" t="s">
        <v>89</v>
      </c>
      <c r="C51" s="20" t="s">
        <v>29</v>
      </c>
      <c r="D51" s="69">
        <f>PREENCHER!D71*'PARÃMETROS - NÃO MEXER !'!C69</f>
        <v>0</v>
      </c>
      <c r="E51" s="69">
        <f>PREENCHER!E71*'PARÃMETROS - NÃO MEXER !'!C69</f>
        <v>0</v>
      </c>
      <c r="F51" s="69">
        <f>PREENCHER!F71*'PARÃMETROS - NÃO MEXER !'!C69</f>
        <v>0</v>
      </c>
      <c r="G51" s="69">
        <f>PREENCHER!G71*'PARÃMETROS - NÃO MEXER !'!C69</f>
        <v>0</v>
      </c>
      <c r="H51" s="69">
        <f>PREENCHER!H71*'PARÃMETROS - NÃO MEXER !'!C69</f>
        <v>0</v>
      </c>
      <c r="I51" s="69">
        <f>PREENCHER!I71*'PARÃMETROS - NÃO MEXER !'!C69</f>
        <v>0</v>
      </c>
      <c r="J51" s="69">
        <f>PREENCHER!J71*'PARÃMETROS - NÃO MEXER !'!C69</f>
        <v>0</v>
      </c>
      <c r="K51" s="69">
        <f>PREENCHER!K71*'PARÃMETROS - NÃO MEXER !'!C69</f>
        <v>0</v>
      </c>
      <c r="L51" s="69">
        <f>PREENCHER!L71*'PARÃMETROS - NÃO MEXER !'!C69</f>
        <v>0</v>
      </c>
      <c r="M51" s="69">
        <f>PREENCHER!M71*'PARÃMETROS - NÃO MEXER !'!C69</f>
        <v>0</v>
      </c>
      <c r="N51" s="69">
        <f>PREENCHER!N71*'PARÃMETROS - NÃO MEXER !'!C69</f>
        <v>0</v>
      </c>
      <c r="O51" s="69">
        <f>PREENCHER!O71*'PARÃMETROS - NÃO MEXER !'!C69</f>
        <v>0</v>
      </c>
      <c r="P51" s="69">
        <f>PREENCHER!P71*'PARÃMETROS - NÃO MEXER !'!C69</f>
        <v>0</v>
      </c>
      <c r="Q51" s="69">
        <f>PREENCHER!Q71*'PARÃMETROS - NÃO MEXER !'!C69</f>
        <v>0</v>
      </c>
      <c r="R51" s="69">
        <f>PREENCHER!R71*'PARÃMETROS - NÃO MEXER !'!C69</f>
        <v>0</v>
      </c>
      <c r="S51" s="69">
        <f>PREENCHER!S71*'PARÃMETROS - NÃO MEXER !'!C69</f>
        <v>0</v>
      </c>
      <c r="T51" s="69">
        <f>PREENCHER!T71*'PARÃMETROS - NÃO MEXER !'!C69</f>
        <v>0</v>
      </c>
      <c r="U51" s="188">
        <f t="shared" si="2"/>
        <v>0</v>
      </c>
      <c r="V51" s="57"/>
    </row>
    <row r="52" spans="1:22" x14ac:dyDescent="0.25">
      <c r="A52" s="29">
        <f t="shared" si="3"/>
        <v>18</v>
      </c>
      <c r="B52" s="34" t="s">
        <v>90</v>
      </c>
      <c r="C52" s="20" t="s">
        <v>29</v>
      </c>
      <c r="D52" s="69">
        <f>PREENCHER!D72*'PARÃMETROS - NÃO MEXER !'!C70</f>
        <v>0</v>
      </c>
      <c r="E52" s="69">
        <f>PREENCHER!E72*'PARÃMETROS - NÃO MEXER !'!C70</f>
        <v>0</v>
      </c>
      <c r="F52" s="69">
        <f>PREENCHER!F72*'PARÃMETROS - NÃO MEXER !'!C70</f>
        <v>0</v>
      </c>
      <c r="G52" s="69">
        <f>PREENCHER!G72*'PARÃMETROS - NÃO MEXER !'!C70</f>
        <v>0</v>
      </c>
      <c r="H52" s="69">
        <f>PREENCHER!H72*'PARÃMETROS - NÃO MEXER !'!C70</f>
        <v>0</v>
      </c>
      <c r="I52" s="69">
        <f>PREENCHER!I72*'PARÃMETROS - NÃO MEXER !'!C70</f>
        <v>0</v>
      </c>
      <c r="J52" s="69">
        <f>PREENCHER!J72*'PARÃMETROS - NÃO MEXER !'!C70</f>
        <v>0</v>
      </c>
      <c r="K52" s="69">
        <f>PREENCHER!K72*'PARÃMETROS - NÃO MEXER !'!C70</f>
        <v>0</v>
      </c>
      <c r="L52" s="69">
        <f>PREENCHER!L72*'PARÃMETROS - NÃO MEXER !'!C70</f>
        <v>0</v>
      </c>
      <c r="M52" s="69">
        <f>PREENCHER!M72*'PARÃMETROS - NÃO MEXER !'!C70</f>
        <v>0</v>
      </c>
      <c r="N52" s="69">
        <f>PREENCHER!N72*'PARÃMETROS - NÃO MEXER !'!C70</f>
        <v>0</v>
      </c>
      <c r="O52" s="69">
        <f>PREENCHER!O72*'PARÃMETROS - NÃO MEXER !'!C70</f>
        <v>0</v>
      </c>
      <c r="P52" s="69">
        <f>PREENCHER!P72*'PARÃMETROS - NÃO MEXER !'!C70</f>
        <v>0</v>
      </c>
      <c r="Q52" s="69">
        <f>PREENCHER!Q72*'PARÃMETROS - NÃO MEXER !'!C70</f>
        <v>0</v>
      </c>
      <c r="R52" s="69">
        <f>PREENCHER!R72*'PARÃMETROS - NÃO MEXER !'!C70</f>
        <v>0</v>
      </c>
      <c r="S52" s="69">
        <f>PREENCHER!S72*'PARÃMETROS - NÃO MEXER !'!C70</f>
        <v>0</v>
      </c>
      <c r="T52" s="69">
        <f>PREENCHER!T72*'PARÃMETROS - NÃO MEXER !'!C70</f>
        <v>0</v>
      </c>
      <c r="U52" s="188">
        <f t="shared" si="2"/>
        <v>0</v>
      </c>
      <c r="V52" s="57"/>
    </row>
    <row r="53" spans="1:22" x14ac:dyDescent="0.25">
      <c r="A53" s="29">
        <f t="shared" si="3"/>
        <v>19</v>
      </c>
      <c r="B53" s="34" t="s">
        <v>91</v>
      </c>
      <c r="C53" s="20" t="s">
        <v>29</v>
      </c>
      <c r="D53" s="69">
        <f>PREENCHER!D73*'PARÃMETROS - NÃO MEXER !'!C71</f>
        <v>0</v>
      </c>
      <c r="E53" s="69">
        <f>PREENCHER!E73*'PARÃMETROS - NÃO MEXER !'!C71</f>
        <v>0</v>
      </c>
      <c r="F53" s="69">
        <f>PREENCHER!F73*'PARÃMETROS - NÃO MEXER !'!C71</f>
        <v>0</v>
      </c>
      <c r="G53" s="69">
        <f>PREENCHER!G73*'PARÃMETROS - NÃO MEXER !'!C71</f>
        <v>0</v>
      </c>
      <c r="H53" s="69">
        <f>PREENCHER!H73*'PARÃMETROS - NÃO MEXER !'!C71</f>
        <v>0</v>
      </c>
      <c r="I53" s="69">
        <f>PREENCHER!I73*'PARÃMETROS - NÃO MEXER !'!C71</f>
        <v>0</v>
      </c>
      <c r="J53" s="69">
        <f>PREENCHER!J73*'PARÃMETROS - NÃO MEXER !'!C71</f>
        <v>0</v>
      </c>
      <c r="K53" s="69">
        <f>PREENCHER!K73*'PARÃMETROS - NÃO MEXER !'!C71</f>
        <v>0</v>
      </c>
      <c r="L53" s="69">
        <f>PREENCHER!L73*'PARÃMETROS - NÃO MEXER !'!C71</f>
        <v>0</v>
      </c>
      <c r="M53" s="69">
        <f>PREENCHER!M73*'PARÃMETROS - NÃO MEXER !'!C71</f>
        <v>0</v>
      </c>
      <c r="N53" s="69">
        <f>PREENCHER!N73*'PARÃMETROS - NÃO MEXER !'!C71</f>
        <v>0</v>
      </c>
      <c r="O53" s="69">
        <f>PREENCHER!O73*'PARÃMETROS - NÃO MEXER !'!C71</f>
        <v>0</v>
      </c>
      <c r="P53" s="69">
        <f>PREENCHER!P73*'PARÃMETROS - NÃO MEXER !'!C71</f>
        <v>0</v>
      </c>
      <c r="Q53" s="69">
        <f>PREENCHER!Q73*'PARÃMETROS - NÃO MEXER !'!C71</f>
        <v>0</v>
      </c>
      <c r="R53" s="69">
        <f>PREENCHER!R73*'PARÃMETROS - NÃO MEXER !'!C71</f>
        <v>0</v>
      </c>
      <c r="S53" s="69">
        <f>PREENCHER!S73*'PARÃMETROS - NÃO MEXER !'!C71</f>
        <v>0</v>
      </c>
      <c r="T53" s="69">
        <f>PREENCHER!T73*'PARÃMETROS - NÃO MEXER !'!C71</f>
        <v>0</v>
      </c>
      <c r="U53" s="188">
        <f t="shared" si="2"/>
        <v>0</v>
      </c>
      <c r="V53" s="57"/>
    </row>
    <row r="54" spans="1:22" x14ac:dyDescent="0.25">
      <c r="A54" s="29">
        <f t="shared" si="3"/>
        <v>20</v>
      </c>
      <c r="B54" s="34" t="s">
        <v>92</v>
      </c>
      <c r="C54" s="20" t="s">
        <v>29</v>
      </c>
      <c r="D54" s="69">
        <f>PREENCHER!D74*'PARÃMETROS - NÃO MEXER !'!C72</f>
        <v>0</v>
      </c>
      <c r="E54" s="69">
        <f>PREENCHER!E74*'PARÃMETROS - NÃO MEXER !'!C72</f>
        <v>0</v>
      </c>
      <c r="F54" s="69">
        <f>PREENCHER!F74*'PARÃMETROS - NÃO MEXER !'!C72</f>
        <v>0</v>
      </c>
      <c r="G54" s="69">
        <f>PREENCHER!G74*'PARÃMETROS - NÃO MEXER !'!C72</f>
        <v>0</v>
      </c>
      <c r="H54" s="69">
        <f>PREENCHER!H74*'PARÃMETROS - NÃO MEXER !'!C72</f>
        <v>0</v>
      </c>
      <c r="I54" s="69">
        <f>PREENCHER!I74*'PARÃMETROS - NÃO MEXER !'!C72</f>
        <v>0</v>
      </c>
      <c r="J54" s="69">
        <f>PREENCHER!J74*'PARÃMETROS - NÃO MEXER !'!C72</f>
        <v>0</v>
      </c>
      <c r="K54" s="69">
        <f>PREENCHER!K74*'PARÃMETROS - NÃO MEXER !'!C72</f>
        <v>0</v>
      </c>
      <c r="L54" s="69">
        <f>PREENCHER!L74*'PARÃMETROS - NÃO MEXER !'!C72</f>
        <v>0</v>
      </c>
      <c r="M54" s="69">
        <f>PREENCHER!M74*'PARÃMETROS - NÃO MEXER !'!C72</f>
        <v>0</v>
      </c>
      <c r="N54" s="69">
        <f>PREENCHER!N74*'PARÃMETROS - NÃO MEXER !'!C72</f>
        <v>0</v>
      </c>
      <c r="O54" s="69">
        <f>PREENCHER!O74*'PARÃMETROS - NÃO MEXER !'!C72</f>
        <v>0</v>
      </c>
      <c r="P54" s="69">
        <f>PREENCHER!P74*'PARÃMETROS - NÃO MEXER !'!C72</f>
        <v>0</v>
      </c>
      <c r="Q54" s="69">
        <f>PREENCHER!Q74*'PARÃMETROS - NÃO MEXER !'!C72</f>
        <v>0</v>
      </c>
      <c r="R54" s="69">
        <f>PREENCHER!R74*'PARÃMETROS - NÃO MEXER !'!C72</f>
        <v>0</v>
      </c>
      <c r="S54" s="69">
        <f>PREENCHER!S74*'PARÃMETROS - NÃO MEXER !'!C72</f>
        <v>0</v>
      </c>
      <c r="T54" s="69">
        <f>PREENCHER!T74*'PARÃMETROS - NÃO MEXER !'!C72</f>
        <v>0</v>
      </c>
      <c r="U54" s="188">
        <f t="shared" si="2"/>
        <v>0</v>
      </c>
      <c r="V54" s="57"/>
    </row>
    <row r="55" spans="1:22" x14ac:dyDescent="0.25">
      <c r="A55" s="29">
        <f t="shared" si="3"/>
        <v>21</v>
      </c>
      <c r="B55" s="34" t="s">
        <v>93</v>
      </c>
      <c r="C55" s="20" t="s">
        <v>29</v>
      </c>
      <c r="D55" s="69">
        <f>PREENCHER!D75*'PARÃMETROS - NÃO MEXER !'!C73</f>
        <v>0</v>
      </c>
      <c r="E55" s="69">
        <f>PREENCHER!E75*'PARÃMETROS - NÃO MEXER !'!C73</f>
        <v>0</v>
      </c>
      <c r="F55" s="69">
        <f>PREENCHER!F75*'PARÃMETROS - NÃO MEXER !'!C73</f>
        <v>0</v>
      </c>
      <c r="G55" s="69">
        <f>PREENCHER!G75*'PARÃMETROS - NÃO MEXER !'!C73</f>
        <v>0</v>
      </c>
      <c r="H55" s="69">
        <f>PREENCHER!H75*'PARÃMETROS - NÃO MEXER !'!C73</f>
        <v>0</v>
      </c>
      <c r="I55" s="69">
        <f>PREENCHER!I75*'PARÃMETROS - NÃO MEXER !'!C73</f>
        <v>0</v>
      </c>
      <c r="J55" s="69">
        <f>PREENCHER!J75*'PARÃMETROS - NÃO MEXER !'!C73</f>
        <v>0</v>
      </c>
      <c r="K55" s="69">
        <f>PREENCHER!K75*'PARÃMETROS - NÃO MEXER !'!C73</f>
        <v>0</v>
      </c>
      <c r="L55" s="69">
        <f>PREENCHER!L75*'PARÃMETROS - NÃO MEXER !'!C73</f>
        <v>0</v>
      </c>
      <c r="M55" s="69">
        <f>PREENCHER!M75*'PARÃMETROS - NÃO MEXER !'!C73</f>
        <v>0</v>
      </c>
      <c r="N55" s="69">
        <f>PREENCHER!N75*'PARÃMETROS - NÃO MEXER !'!C73</f>
        <v>0</v>
      </c>
      <c r="O55" s="69">
        <f>PREENCHER!O75*'PARÃMETROS - NÃO MEXER !'!C73</f>
        <v>0</v>
      </c>
      <c r="P55" s="69">
        <f>PREENCHER!P75*'PARÃMETROS - NÃO MEXER !'!C73</f>
        <v>0</v>
      </c>
      <c r="Q55" s="69">
        <f>PREENCHER!Q75*'PARÃMETROS - NÃO MEXER !'!C73</f>
        <v>0</v>
      </c>
      <c r="R55" s="69">
        <f>PREENCHER!R75*'PARÃMETROS - NÃO MEXER !'!C73</f>
        <v>0</v>
      </c>
      <c r="S55" s="69">
        <f>PREENCHER!S75*'PARÃMETROS - NÃO MEXER !'!C73</f>
        <v>0</v>
      </c>
      <c r="T55" s="69">
        <f>PREENCHER!T75*'PARÃMETROS - NÃO MEXER !'!C73</f>
        <v>0</v>
      </c>
      <c r="U55" s="188">
        <f t="shared" si="2"/>
        <v>0</v>
      </c>
      <c r="V55" s="57"/>
    </row>
    <row r="56" spans="1:22" x14ac:dyDescent="0.25">
      <c r="A56" s="29">
        <f t="shared" si="3"/>
        <v>22</v>
      </c>
      <c r="B56" s="34" t="s">
        <v>94</v>
      </c>
      <c r="C56" s="20" t="s">
        <v>29</v>
      </c>
      <c r="D56" s="69">
        <f>PREENCHER!D76*'PARÃMETROS - NÃO MEXER !'!C74</f>
        <v>0</v>
      </c>
      <c r="E56" s="69">
        <f>PREENCHER!E76*'PARÃMETROS - NÃO MEXER !'!C74</f>
        <v>0</v>
      </c>
      <c r="F56" s="69">
        <f>PREENCHER!F76*'PARÃMETROS - NÃO MEXER !'!C74</f>
        <v>0</v>
      </c>
      <c r="G56" s="69">
        <f>PREENCHER!G76*'PARÃMETROS - NÃO MEXER !'!C74</f>
        <v>0</v>
      </c>
      <c r="H56" s="69">
        <f>PREENCHER!H76*'PARÃMETROS - NÃO MEXER !'!C74</f>
        <v>0</v>
      </c>
      <c r="I56" s="69">
        <f>PREENCHER!I76*'PARÃMETROS - NÃO MEXER !'!C74</f>
        <v>0</v>
      </c>
      <c r="J56" s="69">
        <f>PREENCHER!J76*'PARÃMETROS - NÃO MEXER !'!C74</f>
        <v>0</v>
      </c>
      <c r="K56" s="69">
        <f>PREENCHER!K76*'PARÃMETROS - NÃO MEXER !'!C74</f>
        <v>0</v>
      </c>
      <c r="L56" s="69">
        <f>PREENCHER!L76*'PARÃMETROS - NÃO MEXER !'!C74</f>
        <v>0</v>
      </c>
      <c r="M56" s="69">
        <f>PREENCHER!M76*'PARÃMETROS - NÃO MEXER !'!C74</f>
        <v>0</v>
      </c>
      <c r="N56" s="69">
        <f>PREENCHER!N76*'PARÃMETROS - NÃO MEXER !'!C74</f>
        <v>0</v>
      </c>
      <c r="O56" s="69">
        <f>PREENCHER!O76*'PARÃMETROS - NÃO MEXER !'!C74</f>
        <v>0</v>
      </c>
      <c r="P56" s="69">
        <f>PREENCHER!P76*'PARÃMETROS - NÃO MEXER !'!C74</f>
        <v>0</v>
      </c>
      <c r="Q56" s="69">
        <f>PREENCHER!Q76*'PARÃMETROS - NÃO MEXER !'!C74</f>
        <v>0</v>
      </c>
      <c r="R56" s="69">
        <f>PREENCHER!R76*'PARÃMETROS - NÃO MEXER !'!C74</f>
        <v>0</v>
      </c>
      <c r="S56" s="69">
        <f>PREENCHER!S76*'PARÃMETROS - NÃO MEXER !'!C74</f>
        <v>0</v>
      </c>
      <c r="T56" s="69">
        <f>PREENCHER!T76*'PARÃMETROS - NÃO MEXER !'!C74</f>
        <v>0</v>
      </c>
      <c r="U56" s="188">
        <f t="shared" si="2"/>
        <v>0</v>
      </c>
      <c r="V56" s="57"/>
    </row>
    <row r="57" spans="1:22" x14ac:dyDescent="0.25">
      <c r="A57" s="29">
        <f t="shared" si="3"/>
        <v>23</v>
      </c>
      <c r="B57" s="34" t="s">
        <v>98</v>
      </c>
      <c r="C57" s="20" t="s">
        <v>29</v>
      </c>
      <c r="D57" s="69">
        <f>PREENCHER!D77*'PARÃMETROS - NÃO MEXER !'!C75</f>
        <v>0</v>
      </c>
      <c r="E57" s="69">
        <f>PREENCHER!E77*'PARÃMETROS - NÃO MEXER !'!C75</f>
        <v>0</v>
      </c>
      <c r="F57" s="69">
        <f>PREENCHER!F77*'PARÃMETROS - NÃO MEXER !'!C75</f>
        <v>0</v>
      </c>
      <c r="G57" s="69">
        <f>PREENCHER!G77*'PARÃMETROS - NÃO MEXER !'!C75</f>
        <v>0</v>
      </c>
      <c r="H57" s="69">
        <f>PREENCHER!H77*'PARÃMETROS - NÃO MEXER !'!C75</f>
        <v>0</v>
      </c>
      <c r="I57" s="69">
        <f>PREENCHER!I77*'PARÃMETROS - NÃO MEXER !'!C75</f>
        <v>0</v>
      </c>
      <c r="J57" s="69">
        <f>PREENCHER!J77*'PARÃMETROS - NÃO MEXER !'!C75</f>
        <v>0</v>
      </c>
      <c r="K57" s="69">
        <f>PREENCHER!K77*'PARÃMETROS - NÃO MEXER !'!C75</f>
        <v>0</v>
      </c>
      <c r="L57" s="69">
        <f>PREENCHER!L77*'PARÃMETROS - NÃO MEXER !'!C75</f>
        <v>0</v>
      </c>
      <c r="M57" s="69">
        <f>PREENCHER!M77*'PARÃMETROS - NÃO MEXER !'!C75</f>
        <v>0</v>
      </c>
      <c r="N57" s="69">
        <f>PREENCHER!N77*'PARÃMETROS - NÃO MEXER !'!C75</f>
        <v>0</v>
      </c>
      <c r="O57" s="69">
        <f>PREENCHER!O77*'PARÃMETROS - NÃO MEXER !'!C75</f>
        <v>0</v>
      </c>
      <c r="P57" s="69">
        <f>PREENCHER!P77*'PARÃMETROS - NÃO MEXER !'!C75</f>
        <v>0</v>
      </c>
      <c r="Q57" s="69">
        <f>PREENCHER!Q77*'PARÃMETROS - NÃO MEXER !'!C75</f>
        <v>0</v>
      </c>
      <c r="R57" s="69">
        <f>PREENCHER!R77*'PARÃMETROS - NÃO MEXER !'!C75</f>
        <v>0</v>
      </c>
      <c r="S57" s="69">
        <f>PREENCHER!S77*'PARÃMETROS - NÃO MEXER !'!C75</f>
        <v>0</v>
      </c>
      <c r="T57" s="69">
        <f>PREENCHER!T77*'PARÃMETROS - NÃO MEXER !'!C75</f>
        <v>0</v>
      </c>
      <c r="U57" s="188">
        <f t="shared" si="2"/>
        <v>0</v>
      </c>
      <c r="V57" s="57"/>
    </row>
    <row r="58" spans="1:22" x14ac:dyDescent="0.25">
      <c r="A58" s="29">
        <f t="shared" si="3"/>
        <v>24</v>
      </c>
      <c r="B58" s="34" t="s">
        <v>95</v>
      </c>
      <c r="C58" s="20" t="s">
        <v>29</v>
      </c>
      <c r="D58" s="69">
        <f>PREENCHER!D78*'PARÃMETROS - NÃO MEXER !'!C76</f>
        <v>0</v>
      </c>
      <c r="E58" s="69">
        <f>PREENCHER!E78*'PARÃMETROS - NÃO MEXER !'!C76</f>
        <v>0</v>
      </c>
      <c r="F58" s="69">
        <f>PREENCHER!F78*'PARÃMETROS - NÃO MEXER !'!C76</f>
        <v>0</v>
      </c>
      <c r="G58" s="69">
        <f>PREENCHER!G78*'PARÃMETROS - NÃO MEXER !'!C76</f>
        <v>0</v>
      </c>
      <c r="H58" s="69">
        <f>PREENCHER!H78*'PARÃMETROS - NÃO MEXER !'!C76</f>
        <v>0</v>
      </c>
      <c r="I58" s="69">
        <f>PREENCHER!I78*'PARÃMETROS - NÃO MEXER !'!C76</f>
        <v>0</v>
      </c>
      <c r="J58" s="69">
        <f>PREENCHER!J78*'PARÃMETROS - NÃO MEXER !'!C76</f>
        <v>0</v>
      </c>
      <c r="K58" s="69">
        <f>PREENCHER!K78*'PARÃMETROS - NÃO MEXER !'!C76</f>
        <v>0</v>
      </c>
      <c r="L58" s="69">
        <f>PREENCHER!L78*'PARÃMETROS - NÃO MEXER !'!C76</f>
        <v>0</v>
      </c>
      <c r="M58" s="69">
        <f>PREENCHER!M78*'PARÃMETROS - NÃO MEXER !'!C76</f>
        <v>0</v>
      </c>
      <c r="N58" s="69">
        <f>PREENCHER!N78*'PARÃMETROS - NÃO MEXER !'!C76</f>
        <v>0</v>
      </c>
      <c r="O58" s="69">
        <f>PREENCHER!O78*'PARÃMETROS - NÃO MEXER !'!C76</f>
        <v>0</v>
      </c>
      <c r="P58" s="69">
        <f>PREENCHER!P78*'PARÃMETROS - NÃO MEXER !'!C76</f>
        <v>0</v>
      </c>
      <c r="Q58" s="69">
        <f>PREENCHER!Q78*'PARÃMETROS - NÃO MEXER !'!C76</f>
        <v>0</v>
      </c>
      <c r="R58" s="69">
        <f>PREENCHER!R78*'PARÃMETROS - NÃO MEXER !'!C76</f>
        <v>0</v>
      </c>
      <c r="S58" s="69">
        <f>PREENCHER!S78*'PARÃMETROS - NÃO MEXER !'!C76</f>
        <v>0</v>
      </c>
      <c r="T58" s="69">
        <f>PREENCHER!T78*'PARÃMETROS - NÃO MEXER !'!C76</f>
        <v>0</v>
      </c>
      <c r="U58" s="188">
        <f t="shared" si="2"/>
        <v>0</v>
      </c>
      <c r="V58" s="57"/>
    </row>
    <row r="59" spans="1:22" ht="25.5" x14ac:dyDescent="0.25">
      <c r="A59" s="29">
        <f t="shared" si="3"/>
        <v>25</v>
      </c>
      <c r="B59" s="34" t="s">
        <v>96</v>
      </c>
      <c r="C59" s="20" t="s">
        <v>29</v>
      </c>
      <c r="D59" s="69">
        <f>PREENCHER!D79*'PARÃMETROS - NÃO MEXER !'!C77</f>
        <v>0</v>
      </c>
      <c r="E59" s="69">
        <f>PREENCHER!E79*'PARÃMETROS - NÃO MEXER !'!C77</f>
        <v>0</v>
      </c>
      <c r="F59" s="69">
        <f>PREENCHER!F79*'PARÃMETROS - NÃO MEXER !'!C77</f>
        <v>0</v>
      </c>
      <c r="G59" s="69">
        <f>PREENCHER!G79*'PARÃMETROS - NÃO MEXER !'!C77</f>
        <v>0</v>
      </c>
      <c r="H59" s="69">
        <f>PREENCHER!H79*'PARÃMETROS - NÃO MEXER !'!C77</f>
        <v>0</v>
      </c>
      <c r="I59" s="69">
        <f>PREENCHER!I79*'PARÃMETROS - NÃO MEXER !'!C77</f>
        <v>0</v>
      </c>
      <c r="J59" s="69">
        <f>PREENCHER!J79*'PARÃMETROS - NÃO MEXER !'!C77</f>
        <v>0</v>
      </c>
      <c r="K59" s="69">
        <f>PREENCHER!K79*'PARÃMETROS - NÃO MEXER !'!C77</f>
        <v>0</v>
      </c>
      <c r="L59" s="69">
        <f>PREENCHER!L79*'PARÃMETROS - NÃO MEXER !'!C77</f>
        <v>0</v>
      </c>
      <c r="M59" s="69">
        <f>PREENCHER!M79*'PARÃMETROS - NÃO MEXER !'!C77</f>
        <v>0</v>
      </c>
      <c r="N59" s="69">
        <f>PREENCHER!N79*'PARÃMETROS - NÃO MEXER !'!C77</f>
        <v>0</v>
      </c>
      <c r="O59" s="69">
        <f>PREENCHER!O79*'PARÃMETROS - NÃO MEXER !'!C77</f>
        <v>0</v>
      </c>
      <c r="P59" s="69">
        <f>PREENCHER!P79*'PARÃMETROS - NÃO MEXER !'!C77</f>
        <v>0</v>
      </c>
      <c r="Q59" s="69">
        <f>PREENCHER!Q79*'PARÃMETROS - NÃO MEXER !'!C77</f>
        <v>0</v>
      </c>
      <c r="R59" s="69">
        <f>PREENCHER!R79*'PARÃMETROS - NÃO MEXER !'!C77</f>
        <v>0</v>
      </c>
      <c r="S59" s="69">
        <f>PREENCHER!S79*'PARÃMETROS - NÃO MEXER !'!C77</f>
        <v>0</v>
      </c>
      <c r="T59" s="69">
        <f>PREENCHER!T79*'PARÃMETROS - NÃO MEXER !'!C77</f>
        <v>0</v>
      </c>
      <c r="U59" s="188">
        <f t="shared" si="2"/>
        <v>0</v>
      </c>
      <c r="V59" s="57"/>
    </row>
    <row r="60" spans="1:22" ht="26.25" thickBot="1" x14ac:dyDescent="0.3">
      <c r="A60" s="29">
        <f t="shared" si="3"/>
        <v>26</v>
      </c>
      <c r="B60" s="72" t="s">
        <v>97</v>
      </c>
      <c r="C60" s="73" t="s">
        <v>29</v>
      </c>
      <c r="D60" s="69">
        <f>PREENCHER!D80*'PARÃMETROS - NÃO MEXER !'!C78</f>
        <v>0</v>
      </c>
      <c r="E60" s="69">
        <f>PREENCHER!E80*'PARÃMETROS - NÃO MEXER !'!C78</f>
        <v>0</v>
      </c>
      <c r="F60" s="69">
        <f>PREENCHER!F80*'PARÃMETROS - NÃO MEXER !'!C78</f>
        <v>0</v>
      </c>
      <c r="G60" s="69">
        <f>PREENCHER!G80*'PARÃMETROS - NÃO MEXER !'!C78</f>
        <v>0</v>
      </c>
      <c r="H60" s="69">
        <f>PREENCHER!H80*'PARÃMETROS - NÃO MEXER !'!C78</f>
        <v>0</v>
      </c>
      <c r="I60" s="69">
        <f>PREENCHER!I80*'PARÃMETROS - NÃO MEXER !'!C78</f>
        <v>0</v>
      </c>
      <c r="J60" s="69">
        <f>PREENCHER!J80*'PARÃMETROS - NÃO MEXER !'!C78</f>
        <v>0</v>
      </c>
      <c r="K60" s="69">
        <f>PREENCHER!K80*'PARÃMETROS - NÃO MEXER !'!C78</f>
        <v>0</v>
      </c>
      <c r="L60" s="69">
        <f>PREENCHER!L80*'PARÃMETROS - NÃO MEXER !'!C78</f>
        <v>0</v>
      </c>
      <c r="M60" s="69">
        <f>PREENCHER!M80*'PARÃMETROS - NÃO MEXER !'!C78</f>
        <v>0</v>
      </c>
      <c r="N60" s="69">
        <f>PREENCHER!N80*'PARÃMETROS - NÃO MEXER !'!C78</f>
        <v>0</v>
      </c>
      <c r="O60" s="69">
        <f>PREENCHER!O80*'PARÃMETROS - NÃO MEXER !'!C78</f>
        <v>0</v>
      </c>
      <c r="P60" s="69">
        <f>PREENCHER!P80*'PARÃMETROS - NÃO MEXER !'!C78</f>
        <v>0</v>
      </c>
      <c r="Q60" s="69">
        <f>PREENCHER!Q80*'PARÃMETROS - NÃO MEXER !'!C78</f>
        <v>0</v>
      </c>
      <c r="R60" s="69">
        <f>PREENCHER!R80*'PARÃMETROS - NÃO MEXER !'!C78</f>
        <v>0</v>
      </c>
      <c r="S60" s="69">
        <f>PREENCHER!S80*'PARÃMETROS - NÃO MEXER !'!C78</f>
        <v>0</v>
      </c>
      <c r="T60" s="69">
        <f>PREENCHER!T80*'PARÃMETROS - NÃO MEXER !'!C78</f>
        <v>0</v>
      </c>
      <c r="U60" s="188">
        <f t="shared" si="2"/>
        <v>0</v>
      </c>
      <c r="V60" s="57"/>
    </row>
    <row r="61" spans="1:22" ht="18.75" customHeight="1" x14ac:dyDescent="0.25">
      <c r="B61" s="244" t="s">
        <v>51</v>
      </c>
      <c r="C61" s="244"/>
      <c r="D61" s="74">
        <f>SUM(D35:S60)</f>
        <v>0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57"/>
      <c r="V61" s="57"/>
    </row>
    <row r="62" spans="1:22" ht="18.75" customHeight="1" x14ac:dyDescent="0.25">
      <c r="B62" s="75"/>
      <c r="C62" s="75"/>
      <c r="D62" s="76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57"/>
      <c r="V62" s="57"/>
    </row>
    <row r="63" spans="1:22" ht="18.75" customHeight="1" x14ac:dyDescent="0.25">
      <c r="B63" s="75"/>
      <c r="C63" s="75"/>
      <c r="D63" s="76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57"/>
      <c r="V63" s="57"/>
    </row>
    <row r="64" spans="1:22" ht="18.75" customHeight="1" x14ac:dyDescent="0.25">
      <c r="B64" s="75"/>
      <c r="C64" s="75"/>
      <c r="D64" s="76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57"/>
      <c r="V64" s="57"/>
    </row>
    <row r="65" spans="1:22" ht="18.75" customHeight="1" x14ac:dyDescent="0.25">
      <c r="B65" s="75"/>
      <c r="C65" s="75"/>
      <c r="D65" s="76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57"/>
      <c r="V65" s="57"/>
    </row>
    <row r="66" spans="1:22" ht="18.75" customHeight="1" x14ac:dyDescent="0.25">
      <c r="B66" s="75"/>
      <c r="C66" s="75"/>
      <c r="D66" s="76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57"/>
      <c r="V66" s="57"/>
    </row>
    <row r="67" spans="1:22" ht="18.75" customHeight="1" thickBot="1" x14ac:dyDescent="0.3">
      <c r="B67" s="77"/>
      <c r="C67" s="7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57"/>
      <c r="V67" s="57"/>
    </row>
    <row r="68" spans="1:22" ht="24" thickBot="1" x14ac:dyDescent="0.3">
      <c r="B68" s="231" t="str">
        <f>'PARÃMETROS - NÃO MEXER !'!B6</f>
        <v>Grupo 3 - Atividades de Extensão</v>
      </c>
      <c r="C68" s="232"/>
      <c r="D68" s="232"/>
      <c r="E68" s="232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3"/>
      <c r="V68" s="57"/>
    </row>
    <row r="69" spans="1:22" x14ac:dyDescent="0.25">
      <c r="B69" s="242" t="s">
        <v>30</v>
      </c>
      <c r="C69" s="243"/>
      <c r="D69" s="66">
        <f>PREENCHER!D91</f>
        <v>0</v>
      </c>
      <c r="E69" s="66">
        <f>PREENCHER!E91</f>
        <v>-1</v>
      </c>
      <c r="F69" s="66">
        <f>PREENCHER!F91</f>
        <v>-2</v>
      </c>
      <c r="G69" s="66">
        <f>PREENCHER!G91</f>
        <v>-3</v>
      </c>
      <c r="H69" s="66">
        <f>PREENCHER!H91</f>
        <v>-4</v>
      </c>
      <c r="I69" s="66">
        <f>PREENCHER!I91</f>
        <v>-5</v>
      </c>
      <c r="J69" s="66">
        <f>PREENCHER!J91</f>
        <v>-6</v>
      </c>
      <c r="K69" s="66">
        <f>PREENCHER!K91</f>
        <v>-7</v>
      </c>
      <c r="L69" s="66">
        <f>PREENCHER!L91</f>
        <v>-8</v>
      </c>
      <c r="M69" s="66">
        <f>PREENCHER!M91</f>
        <v>-9</v>
      </c>
      <c r="N69" s="66">
        <f>PREENCHER!N91</f>
        <v>-10</v>
      </c>
      <c r="O69" s="66">
        <f>PREENCHER!O91</f>
        <v>-11</v>
      </c>
      <c r="P69" s="66">
        <f>PREENCHER!P91</f>
        <v>-12</v>
      </c>
      <c r="Q69" s="66">
        <f>PREENCHER!Q91</f>
        <v>-13</v>
      </c>
      <c r="R69" s="66">
        <f>PREENCHER!R91</f>
        <v>-14</v>
      </c>
      <c r="S69" s="66">
        <f>PREENCHER!S91</f>
        <v>-15</v>
      </c>
      <c r="T69" s="66" t="str">
        <f>PREENCHER!T91</f>
        <v>anos anteriores</v>
      </c>
      <c r="U69" s="67" t="s">
        <v>266</v>
      </c>
      <c r="V69" s="57"/>
    </row>
    <row r="70" spans="1:22" x14ac:dyDescent="0.25">
      <c r="B70" s="236" t="s">
        <v>21</v>
      </c>
      <c r="C70" s="237"/>
      <c r="D70" s="20" t="s">
        <v>29</v>
      </c>
      <c r="E70" s="20" t="s">
        <v>29</v>
      </c>
      <c r="F70" s="20" t="s">
        <v>29</v>
      </c>
      <c r="G70" s="20" t="s">
        <v>29</v>
      </c>
      <c r="H70" s="20" t="s">
        <v>29</v>
      </c>
      <c r="I70" s="20" t="s">
        <v>29</v>
      </c>
      <c r="J70" s="20" t="s">
        <v>29</v>
      </c>
      <c r="K70" s="20" t="s">
        <v>29</v>
      </c>
      <c r="L70" s="20" t="s">
        <v>29</v>
      </c>
      <c r="M70" s="20" t="s">
        <v>29</v>
      </c>
      <c r="N70" s="20" t="s">
        <v>29</v>
      </c>
      <c r="O70" s="20" t="s">
        <v>29</v>
      </c>
      <c r="P70" s="20" t="s">
        <v>29</v>
      </c>
      <c r="Q70" s="20" t="s">
        <v>29</v>
      </c>
      <c r="R70" s="20" t="s">
        <v>29</v>
      </c>
      <c r="S70" s="20" t="s">
        <v>29</v>
      </c>
      <c r="T70" s="20"/>
      <c r="U70" s="68" t="s">
        <v>29</v>
      </c>
      <c r="V70" s="57"/>
    </row>
    <row r="71" spans="1:22" ht="38.25" x14ac:dyDescent="0.25">
      <c r="A71" s="29">
        <v>1</v>
      </c>
      <c r="B71" s="35" t="s">
        <v>103</v>
      </c>
      <c r="C71" s="20" t="s">
        <v>29</v>
      </c>
      <c r="D71" s="69">
        <f>PREENCHER!D93*'PARÃMETROS - NÃO MEXER !'!C82</f>
        <v>0</v>
      </c>
      <c r="E71" s="69">
        <f>PREENCHER!E93*'PARÃMETROS - NÃO MEXER !'!C82</f>
        <v>0</v>
      </c>
      <c r="F71" s="69">
        <f>PREENCHER!F93*'PARÃMETROS - NÃO MEXER !'!C82</f>
        <v>0</v>
      </c>
      <c r="G71" s="69">
        <f>PREENCHER!G93*'PARÃMETROS - NÃO MEXER !'!C82</f>
        <v>0</v>
      </c>
      <c r="H71" s="69">
        <f>PREENCHER!H93*'PARÃMETROS - NÃO MEXER !'!C82</f>
        <v>0</v>
      </c>
      <c r="I71" s="69">
        <f>PREENCHER!I93*'PARÃMETROS - NÃO MEXER !'!C82</f>
        <v>0</v>
      </c>
      <c r="J71" s="69">
        <f>PREENCHER!J93*'PARÃMETROS - NÃO MEXER !'!C82</f>
        <v>0</v>
      </c>
      <c r="K71" s="69">
        <f>PREENCHER!K93*'PARÃMETROS - NÃO MEXER !'!C82</f>
        <v>0</v>
      </c>
      <c r="L71" s="69">
        <f>PREENCHER!L93*'PARÃMETROS - NÃO MEXER !'!C82</f>
        <v>0</v>
      </c>
      <c r="M71" s="69">
        <f>PREENCHER!M93*'PARÃMETROS - NÃO MEXER !'!C82</f>
        <v>0</v>
      </c>
      <c r="N71" s="69">
        <f>PREENCHER!N93*'PARÃMETROS - NÃO MEXER !'!C82</f>
        <v>0</v>
      </c>
      <c r="O71" s="69">
        <f>PREENCHER!O93*'PARÃMETROS - NÃO MEXER !'!C82</f>
        <v>0</v>
      </c>
      <c r="P71" s="69">
        <f>PREENCHER!P93*'PARÃMETROS - NÃO MEXER !'!C82</f>
        <v>0</v>
      </c>
      <c r="Q71" s="69">
        <f>PREENCHER!Q93*'PARÃMETROS - NÃO MEXER !'!C82</f>
        <v>0</v>
      </c>
      <c r="R71" s="69">
        <f>PREENCHER!R93*'PARÃMETROS - NÃO MEXER !'!C82</f>
        <v>0</v>
      </c>
      <c r="S71" s="69">
        <f>PREENCHER!S93*'PARÃMETROS - NÃO MEXER !'!C82</f>
        <v>0</v>
      </c>
      <c r="T71" s="69">
        <f>PREENCHER!T93*'PARÃMETROS - NÃO MEXER !'!C82</f>
        <v>0</v>
      </c>
      <c r="U71" s="188">
        <f>SUM(D71:T71)</f>
        <v>0</v>
      </c>
      <c r="V71" s="57"/>
    </row>
    <row r="72" spans="1:22" ht="38.25" x14ac:dyDescent="0.25">
      <c r="A72" s="29">
        <f>A71+1</f>
        <v>2</v>
      </c>
      <c r="B72" s="35" t="s">
        <v>104</v>
      </c>
      <c r="C72" s="20" t="s">
        <v>29</v>
      </c>
      <c r="D72" s="69">
        <f>PREENCHER!D94*'PARÃMETROS - NÃO MEXER !'!C83</f>
        <v>0</v>
      </c>
      <c r="E72" s="69">
        <f>PREENCHER!E94*'PARÃMETROS - NÃO MEXER !'!C83</f>
        <v>0</v>
      </c>
      <c r="F72" s="69">
        <f>PREENCHER!F94*'PARÃMETROS - NÃO MEXER !'!C83</f>
        <v>0</v>
      </c>
      <c r="G72" s="69">
        <f>PREENCHER!G94*'PARÃMETROS - NÃO MEXER !'!C83</f>
        <v>0</v>
      </c>
      <c r="H72" s="69">
        <f>PREENCHER!H94*'PARÃMETROS - NÃO MEXER !'!C83</f>
        <v>0</v>
      </c>
      <c r="I72" s="69">
        <f>PREENCHER!I94*'PARÃMETROS - NÃO MEXER !'!C83</f>
        <v>0</v>
      </c>
      <c r="J72" s="69">
        <f>PREENCHER!J94*'PARÃMETROS - NÃO MEXER !'!C83</f>
        <v>0</v>
      </c>
      <c r="K72" s="69">
        <f>PREENCHER!K94*'PARÃMETROS - NÃO MEXER !'!C83</f>
        <v>0</v>
      </c>
      <c r="L72" s="69">
        <f>PREENCHER!L94*'PARÃMETROS - NÃO MEXER !'!C83</f>
        <v>0</v>
      </c>
      <c r="M72" s="69">
        <f>PREENCHER!M94*'PARÃMETROS - NÃO MEXER !'!C83</f>
        <v>0</v>
      </c>
      <c r="N72" s="69">
        <f>PREENCHER!N94*'PARÃMETROS - NÃO MEXER !'!C83</f>
        <v>0</v>
      </c>
      <c r="O72" s="69">
        <f>PREENCHER!O94*'PARÃMETROS - NÃO MEXER !'!C83</f>
        <v>0</v>
      </c>
      <c r="P72" s="69">
        <f>PREENCHER!P94*'PARÃMETROS - NÃO MEXER !'!C83</f>
        <v>0</v>
      </c>
      <c r="Q72" s="69">
        <f>PREENCHER!Q94*'PARÃMETROS - NÃO MEXER !'!C83</f>
        <v>0</v>
      </c>
      <c r="R72" s="69">
        <f>PREENCHER!R94*'PARÃMETROS - NÃO MEXER !'!C83</f>
        <v>0</v>
      </c>
      <c r="S72" s="69">
        <f>PREENCHER!S94*'PARÃMETROS - NÃO MEXER !'!C83</f>
        <v>0</v>
      </c>
      <c r="T72" s="69">
        <f>PREENCHER!T94*'PARÃMETROS - NÃO MEXER !'!C83</f>
        <v>0</v>
      </c>
      <c r="U72" s="188">
        <f t="shared" ref="U72:U93" si="4">SUM(D72:T72)</f>
        <v>0</v>
      </c>
      <c r="V72" s="57"/>
    </row>
    <row r="73" spans="1:22" ht="38.25" x14ac:dyDescent="0.25">
      <c r="A73" s="29">
        <f t="shared" ref="A73:A93" si="5">A72+1</f>
        <v>3</v>
      </c>
      <c r="B73" s="35" t="s">
        <v>105</v>
      </c>
      <c r="C73" s="20" t="s">
        <v>29</v>
      </c>
      <c r="D73" s="69">
        <f>PREENCHER!D95*'PARÃMETROS - NÃO MEXER !'!C84</f>
        <v>0</v>
      </c>
      <c r="E73" s="69">
        <f>PREENCHER!E95*'PARÃMETROS - NÃO MEXER !'!C84</f>
        <v>0</v>
      </c>
      <c r="F73" s="69">
        <f>PREENCHER!F95*'PARÃMETROS - NÃO MEXER !'!C84</f>
        <v>0</v>
      </c>
      <c r="G73" s="69">
        <f>PREENCHER!G95*'PARÃMETROS - NÃO MEXER !'!C84</f>
        <v>0</v>
      </c>
      <c r="H73" s="69">
        <f>PREENCHER!H95*'PARÃMETROS - NÃO MEXER !'!C84</f>
        <v>0</v>
      </c>
      <c r="I73" s="69">
        <f>PREENCHER!I95*'PARÃMETROS - NÃO MEXER !'!C84</f>
        <v>0</v>
      </c>
      <c r="J73" s="69">
        <f>PREENCHER!J95*'PARÃMETROS - NÃO MEXER !'!C84</f>
        <v>0</v>
      </c>
      <c r="K73" s="69">
        <f>PREENCHER!K95*'PARÃMETROS - NÃO MEXER !'!C84</f>
        <v>0</v>
      </c>
      <c r="L73" s="69">
        <f>PREENCHER!L95*'PARÃMETROS - NÃO MEXER !'!C84</f>
        <v>0</v>
      </c>
      <c r="M73" s="69">
        <f>PREENCHER!M95*'PARÃMETROS - NÃO MEXER !'!C84</f>
        <v>0</v>
      </c>
      <c r="N73" s="69">
        <f>PREENCHER!N95*'PARÃMETROS - NÃO MEXER !'!C84</f>
        <v>0</v>
      </c>
      <c r="O73" s="69">
        <f>PREENCHER!O95*'PARÃMETROS - NÃO MEXER !'!C84</f>
        <v>0</v>
      </c>
      <c r="P73" s="69">
        <f>PREENCHER!P95*'PARÃMETROS - NÃO MEXER !'!C84</f>
        <v>0</v>
      </c>
      <c r="Q73" s="69">
        <f>PREENCHER!Q95*'PARÃMETROS - NÃO MEXER !'!C84</f>
        <v>0</v>
      </c>
      <c r="R73" s="69">
        <f>PREENCHER!R95*'PARÃMETROS - NÃO MEXER !'!C84</f>
        <v>0</v>
      </c>
      <c r="S73" s="69">
        <f>PREENCHER!S95*'PARÃMETROS - NÃO MEXER !'!C84</f>
        <v>0</v>
      </c>
      <c r="T73" s="69">
        <f>PREENCHER!T95*'PARÃMETROS - NÃO MEXER !'!C84</f>
        <v>0</v>
      </c>
      <c r="U73" s="188">
        <f t="shared" si="4"/>
        <v>0</v>
      </c>
      <c r="V73" s="57"/>
    </row>
    <row r="74" spans="1:22" ht="51" x14ac:dyDescent="0.25">
      <c r="A74" s="29">
        <f t="shared" si="5"/>
        <v>4</v>
      </c>
      <c r="B74" s="35" t="s">
        <v>204</v>
      </c>
      <c r="C74" s="20" t="s">
        <v>29</v>
      </c>
      <c r="D74" s="69">
        <f>PREENCHER!D96*'PARÃMETROS - NÃO MEXER !'!C85</f>
        <v>0</v>
      </c>
      <c r="E74" s="69">
        <f>PREENCHER!E96*'PARÃMETROS - NÃO MEXER !'!C85</f>
        <v>0</v>
      </c>
      <c r="F74" s="69">
        <f>PREENCHER!F96*'PARÃMETROS - NÃO MEXER !'!C85</f>
        <v>0</v>
      </c>
      <c r="G74" s="69">
        <f>PREENCHER!G96*'PARÃMETROS - NÃO MEXER !'!C85</f>
        <v>0</v>
      </c>
      <c r="H74" s="69">
        <f>PREENCHER!H96*'PARÃMETROS - NÃO MEXER !'!C85</f>
        <v>0</v>
      </c>
      <c r="I74" s="69">
        <f>PREENCHER!I96*'PARÃMETROS - NÃO MEXER !'!C85</f>
        <v>0</v>
      </c>
      <c r="J74" s="69">
        <f>PREENCHER!J96*'PARÃMETROS - NÃO MEXER !'!C85</f>
        <v>0</v>
      </c>
      <c r="K74" s="69">
        <f>PREENCHER!K96*'PARÃMETROS - NÃO MEXER !'!C85</f>
        <v>0</v>
      </c>
      <c r="L74" s="69">
        <f>PREENCHER!L96*'PARÃMETROS - NÃO MEXER !'!C85</f>
        <v>0</v>
      </c>
      <c r="M74" s="69">
        <f>PREENCHER!M96*'PARÃMETROS - NÃO MEXER !'!C85</f>
        <v>0</v>
      </c>
      <c r="N74" s="69">
        <f>PREENCHER!N96*'PARÃMETROS - NÃO MEXER !'!C85</f>
        <v>0</v>
      </c>
      <c r="O74" s="69">
        <f>PREENCHER!O96*'PARÃMETROS - NÃO MEXER !'!C85</f>
        <v>0</v>
      </c>
      <c r="P74" s="69">
        <f>PREENCHER!P96*'PARÃMETROS - NÃO MEXER !'!C85</f>
        <v>0</v>
      </c>
      <c r="Q74" s="69">
        <f>PREENCHER!Q96*'PARÃMETROS - NÃO MEXER !'!C85</f>
        <v>0</v>
      </c>
      <c r="R74" s="69">
        <f>PREENCHER!R96*'PARÃMETROS - NÃO MEXER !'!C85</f>
        <v>0</v>
      </c>
      <c r="S74" s="69">
        <f>PREENCHER!S96*'PARÃMETROS - NÃO MEXER !'!C85</f>
        <v>0</v>
      </c>
      <c r="T74" s="69">
        <f>PREENCHER!T96*'PARÃMETROS - NÃO MEXER !'!C85</f>
        <v>0</v>
      </c>
      <c r="U74" s="188">
        <f t="shared" si="4"/>
        <v>0</v>
      </c>
      <c r="V74" s="57"/>
    </row>
    <row r="75" spans="1:22" ht="51" x14ac:dyDescent="0.25">
      <c r="A75" s="29">
        <f t="shared" si="5"/>
        <v>5</v>
      </c>
      <c r="B75" s="35" t="s">
        <v>106</v>
      </c>
      <c r="C75" s="20" t="s">
        <v>29</v>
      </c>
      <c r="D75" s="69">
        <f>PREENCHER!D97*'PARÃMETROS - NÃO MEXER !'!C86</f>
        <v>0</v>
      </c>
      <c r="E75" s="69">
        <f>PREENCHER!E97*'PARÃMETROS - NÃO MEXER !'!C86</f>
        <v>0</v>
      </c>
      <c r="F75" s="69">
        <f>PREENCHER!F97*'PARÃMETROS - NÃO MEXER !'!C86</f>
        <v>0</v>
      </c>
      <c r="G75" s="69">
        <f>PREENCHER!G97*'PARÃMETROS - NÃO MEXER !'!C86</f>
        <v>0</v>
      </c>
      <c r="H75" s="69">
        <f>PREENCHER!H97*'PARÃMETROS - NÃO MEXER !'!C86</f>
        <v>0</v>
      </c>
      <c r="I75" s="69">
        <f>PREENCHER!I97*'PARÃMETROS - NÃO MEXER !'!C86</f>
        <v>0</v>
      </c>
      <c r="J75" s="69">
        <f>PREENCHER!J97*'PARÃMETROS - NÃO MEXER !'!C86</f>
        <v>0</v>
      </c>
      <c r="K75" s="69">
        <f>PREENCHER!K97*'PARÃMETROS - NÃO MEXER !'!C86</f>
        <v>0</v>
      </c>
      <c r="L75" s="69">
        <f>PREENCHER!L97*'PARÃMETROS - NÃO MEXER !'!C86</f>
        <v>0</v>
      </c>
      <c r="M75" s="69">
        <f>PREENCHER!M97*'PARÃMETROS - NÃO MEXER !'!C86</f>
        <v>0</v>
      </c>
      <c r="N75" s="69">
        <f>PREENCHER!N97*'PARÃMETROS - NÃO MEXER !'!C86</f>
        <v>0</v>
      </c>
      <c r="O75" s="69">
        <f>PREENCHER!O97*'PARÃMETROS - NÃO MEXER !'!C86</f>
        <v>0</v>
      </c>
      <c r="P75" s="69">
        <f>PREENCHER!P97*'PARÃMETROS - NÃO MEXER !'!C86</f>
        <v>0</v>
      </c>
      <c r="Q75" s="69">
        <f>PREENCHER!Q97*'PARÃMETROS - NÃO MEXER !'!C86</f>
        <v>0</v>
      </c>
      <c r="R75" s="69">
        <f>PREENCHER!R97*'PARÃMETROS - NÃO MEXER !'!C86</f>
        <v>0</v>
      </c>
      <c r="S75" s="69">
        <f>PREENCHER!S97*'PARÃMETROS - NÃO MEXER !'!C86</f>
        <v>0</v>
      </c>
      <c r="T75" s="69">
        <f>PREENCHER!T97*'PARÃMETROS - NÃO MEXER !'!C86</f>
        <v>0</v>
      </c>
      <c r="U75" s="188">
        <f t="shared" si="4"/>
        <v>0</v>
      </c>
      <c r="V75" s="57"/>
    </row>
    <row r="76" spans="1:22" x14ac:dyDescent="0.25">
      <c r="A76" s="29">
        <f t="shared" si="5"/>
        <v>6</v>
      </c>
      <c r="B76" s="35" t="s">
        <v>107</v>
      </c>
      <c r="C76" s="20" t="s">
        <v>29</v>
      </c>
      <c r="D76" s="69">
        <f>PREENCHER!D98*'PARÃMETROS - NÃO MEXER !'!C87</f>
        <v>0</v>
      </c>
      <c r="E76" s="69">
        <f>PREENCHER!E98*'PARÃMETROS - NÃO MEXER !'!C87</f>
        <v>0</v>
      </c>
      <c r="F76" s="69">
        <f>PREENCHER!F98*'PARÃMETROS - NÃO MEXER !'!C87</f>
        <v>0</v>
      </c>
      <c r="G76" s="69">
        <f>PREENCHER!G98*'PARÃMETROS - NÃO MEXER !'!C87</f>
        <v>0</v>
      </c>
      <c r="H76" s="69">
        <f>PREENCHER!H98*'PARÃMETROS - NÃO MEXER !'!C87</f>
        <v>0</v>
      </c>
      <c r="I76" s="69">
        <f>PREENCHER!I98*'PARÃMETROS - NÃO MEXER !'!C87</f>
        <v>0</v>
      </c>
      <c r="J76" s="69">
        <f>PREENCHER!J98*'PARÃMETROS - NÃO MEXER !'!C87</f>
        <v>0</v>
      </c>
      <c r="K76" s="69">
        <f>PREENCHER!K98*'PARÃMETROS - NÃO MEXER !'!C87</f>
        <v>0</v>
      </c>
      <c r="L76" s="69">
        <f>PREENCHER!L98*'PARÃMETROS - NÃO MEXER !'!C87</f>
        <v>0</v>
      </c>
      <c r="M76" s="69">
        <f>PREENCHER!M98*'PARÃMETROS - NÃO MEXER !'!C87</f>
        <v>0</v>
      </c>
      <c r="N76" s="69">
        <f>PREENCHER!N98*'PARÃMETROS - NÃO MEXER !'!C87</f>
        <v>0</v>
      </c>
      <c r="O76" s="69">
        <f>PREENCHER!O98*'PARÃMETROS - NÃO MEXER !'!C87</f>
        <v>0</v>
      </c>
      <c r="P76" s="69">
        <f>PREENCHER!P98*'PARÃMETROS - NÃO MEXER !'!C87</f>
        <v>0</v>
      </c>
      <c r="Q76" s="69">
        <f>PREENCHER!Q98*'PARÃMETROS - NÃO MEXER !'!C87</f>
        <v>0</v>
      </c>
      <c r="R76" s="69">
        <f>PREENCHER!R98*'PARÃMETROS - NÃO MEXER !'!C87</f>
        <v>0</v>
      </c>
      <c r="S76" s="69">
        <f>PREENCHER!S98*'PARÃMETROS - NÃO MEXER !'!C87</f>
        <v>0</v>
      </c>
      <c r="T76" s="69">
        <f>PREENCHER!T98*'PARÃMETROS - NÃO MEXER !'!C87</f>
        <v>0</v>
      </c>
      <c r="U76" s="188">
        <f t="shared" si="4"/>
        <v>0</v>
      </c>
      <c r="V76" s="57"/>
    </row>
    <row r="77" spans="1:22" ht="51" x14ac:dyDescent="0.25">
      <c r="A77" s="29">
        <f t="shared" si="5"/>
        <v>7</v>
      </c>
      <c r="B77" s="35" t="s">
        <v>108</v>
      </c>
      <c r="C77" s="20" t="s">
        <v>29</v>
      </c>
      <c r="D77" s="69">
        <f>PREENCHER!D99*'PARÃMETROS - NÃO MEXER !'!C88</f>
        <v>0</v>
      </c>
      <c r="E77" s="69">
        <f>PREENCHER!E99*'PARÃMETROS - NÃO MEXER !'!C88</f>
        <v>0</v>
      </c>
      <c r="F77" s="69">
        <f>PREENCHER!F99*'PARÃMETROS - NÃO MEXER !'!C88</f>
        <v>0</v>
      </c>
      <c r="G77" s="69">
        <f>PREENCHER!G99*'PARÃMETROS - NÃO MEXER !'!C88</f>
        <v>0</v>
      </c>
      <c r="H77" s="69">
        <f>PREENCHER!H99*'PARÃMETROS - NÃO MEXER !'!C88</f>
        <v>0</v>
      </c>
      <c r="I77" s="69">
        <f>PREENCHER!I99*'PARÃMETROS - NÃO MEXER !'!C88</f>
        <v>0</v>
      </c>
      <c r="J77" s="69">
        <f>PREENCHER!J99*'PARÃMETROS - NÃO MEXER !'!C88</f>
        <v>0</v>
      </c>
      <c r="K77" s="69">
        <f>PREENCHER!K99*'PARÃMETROS - NÃO MEXER !'!C88</f>
        <v>0</v>
      </c>
      <c r="L77" s="69">
        <f>PREENCHER!L99*'PARÃMETROS - NÃO MEXER !'!C88</f>
        <v>0</v>
      </c>
      <c r="M77" s="69">
        <f>PREENCHER!M99*'PARÃMETROS - NÃO MEXER !'!C88</f>
        <v>0</v>
      </c>
      <c r="N77" s="69">
        <f>PREENCHER!N99*'PARÃMETROS - NÃO MEXER !'!C88</f>
        <v>0</v>
      </c>
      <c r="O77" s="69">
        <f>PREENCHER!O99*'PARÃMETROS - NÃO MEXER !'!C88</f>
        <v>0</v>
      </c>
      <c r="P77" s="69">
        <f>PREENCHER!P99*'PARÃMETROS - NÃO MEXER !'!C88</f>
        <v>0</v>
      </c>
      <c r="Q77" s="69">
        <f>PREENCHER!Q99*'PARÃMETROS - NÃO MEXER !'!C88</f>
        <v>0</v>
      </c>
      <c r="R77" s="69">
        <f>PREENCHER!R99*'PARÃMETROS - NÃO MEXER !'!C88</f>
        <v>0</v>
      </c>
      <c r="S77" s="69">
        <f>PREENCHER!S99*'PARÃMETROS - NÃO MEXER !'!C88</f>
        <v>0</v>
      </c>
      <c r="T77" s="69">
        <f>PREENCHER!T99*'PARÃMETROS - NÃO MEXER !'!C88</f>
        <v>0</v>
      </c>
      <c r="U77" s="188">
        <f t="shared" si="4"/>
        <v>0</v>
      </c>
      <c r="V77" s="57"/>
    </row>
    <row r="78" spans="1:22" x14ac:dyDescent="0.25">
      <c r="A78" s="29">
        <f t="shared" si="5"/>
        <v>8</v>
      </c>
      <c r="B78" s="35" t="s">
        <v>109</v>
      </c>
      <c r="C78" s="20" t="s">
        <v>29</v>
      </c>
      <c r="D78" s="69">
        <f>PREENCHER!D100*'PARÃMETROS - NÃO MEXER !'!C89</f>
        <v>0</v>
      </c>
      <c r="E78" s="69">
        <f>PREENCHER!E100*'PARÃMETROS - NÃO MEXER !'!C89</f>
        <v>0</v>
      </c>
      <c r="F78" s="69">
        <f>PREENCHER!F100*'PARÃMETROS - NÃO MEXER !'!C89</f>
        <v>0</v>
      </c>
      <c r="G78" s="69">
        <f>PREENCHER!G100*'PARÃMETROS - NÃO MEXER !'!C89</f>
        <v>0</v>
      </c>
      <c r="H78" s="69">
        <f>PREENCHER!H100*'PARÃMETROS - NÃO MEXER !'!C89</f>
        <v>0</v>
      </c>
      <c r="I78" s="69">
        <f>PREENCHER!I100*'PARÃMETROS - NÃO MEXER !'!C89</f>
        <v>0</v>
      </c>
      <c r="J78" s="69">
        <f>PREENCHER!J100*'PARÃMETROS - NÃO MEXER !'!C89</f>
        <v>0</v>
      </c>
      <c r="K78" s="69">
        <f>PREENCHER!K100*'PARÃMETROS - NÃO MEXER !'!C89</f>
        <v>0</v>
      </c>
      <c r="L78" s="69">
        <f>PREENCHER!L100*'PARÃMETROS - NÃO MEXER !'!C89</f>
        <v>0</v>
      </c>
      <c r="M78" s="69">
        <f>PREENCHER!M100*'PARÃMETROS - NÃO MEXER !'!C89</f>
        <v>0</v>
      </c>
      <c r="N78" s="69">
        <f>PREENCHER!N100*'PARÃMETROS - NÃO MEXER !'!C89</f>
        <v>0</v>
      </c>
      <c r="O78" s="69">
        <f>PREENCHER!O100*'PARÃMETROS - NÃO MEXER !'!C89</f>
        <v>0</v>
      </c>
      <c r="P78" s="69">
        <f>PREENCHER!P100*'PARÃMETROS - NÃO MEXER !'!C89</f>
        <v>0</v>
      </c>
      <c r="Q78" s="69">
        <f>PREENCHER!Q100*'PARÃMETROS - NÃO MEXER !'!C89</f>
        <v>0</v>
      </c>
      <c r="R78" s="69">
        <f>PREENCHER!R100*'PARÃMETROS - NÃO MEXER !'!C89</f>
        <v>0</v>
      </c>
      <c r="S78" s="69">
        <f>PREENCHER!S100*'PARÃMETROS - NÃO MEXER !'!C89</f>
        <v>0</v>
      </c>
      <c r="T78" s="69">
        <f>PREENCHER!T100*'PARÃMETROS - NÃO MEXER !'!C89</f>
        <v>0</v>
      </c>
      <c r="U78" s="188">
        <f t="shared" si="4"/>
        <v>0</v>
      </c>
      <c r="V78" s="57"/>
    </row>
    <row r="79" spans="1:22" ht="25.5" x14ac:dyDescent="0.25">
      <c r="A79" s="29">
        <f t="shared" si="5"/>
        <v>9</v>
      </c>
      <c r="B79" s="35" t="s">
        <v>110</v>
      </c>
      <c r="C79" s="20" t="s">
        <v>29</v>
      </c>
      <c r="D79" s="69">
        <f>PREENCHER!D101*'PARÃMETROS - NÃO MEXER !'!C90</f>
        <v>0</v>
      </c>
      <c r="E79" s="69">
        <f>PREENCHER!E101*'PARÃMETROS - NÃO MEXER !'!C90</f>
        <v>0</v>
      </c>
      <c r="F79" s="69">
        <f>PREENCHER!F101*'PARÃMETROS - NÃO MEXER !'!C90</f>
        <v>0</v>
      </c>
      <c r="G79" s="69">
        <f>PREENCHER!G101*'PARÃMETROS - NÃO MEXER !'!C90</f>
        <v>0</v>
      </c>
      <c r="H79" s="69">
        <f>PREENCHER!H101*'PARÃMETROS - NÃO MEXER !'!C90</f>
        <v>0</v>
      </c>
      <c r="I79" s="69">
        <f>PREENCHER!I101*'PARÃMETROS - NÃO MEXER !'!C90</f>
        <v>0</v>
      </c>
      <c r="J79" s="69">
        <f>PREENCHER!J101*'PARÃMETROS - NÃO MEXER !'!C90</f>
        <v>0</v>
      </c>
      <c r="K79" s="69">
        <f>PREENCHER!K101*'PARÃMETROS - NÃO MEXER !'!C90</f>
        <v>0</v>
      </c>
      <c r="L79" s="69">
        <f>PREENCHER!L101*'PARÃMETROS - NÃO MEXER !'!C90</f>
        <v>0</v>
      </c>
      <c r="M79" s="69">
        <f>PREENCHER!M101*'PARÃMETROS - NÃO MEXER !'!C90</f>
        <v>0</v>
      </c>
      <c r="N79" s="69">
        <f>PREENCHER!N101*'PARÃMETROS - NÃO MEXER !'!C90</f>
        <v>0</v>
      </c>
      <c r="O79" s="69">
        <f>PREENCHER!O101*'PARÃMETROS - NÃO MEXER !'!C90</f>
        <v>0</v>
      </c>
      <c r="P79" s="69">
        <f>PREENCHER!P101*'PARÃMETROS - NÃO MEXER !'!C90</f>
        <v>0</v>
      </c>
      <c r="Q79" s="69">
        <f>PREENCHER!Q101*'PARÃMETROS - NÃO MEXER !'!C90</f>
        <v>0</v>
      </c>
      <c r="R79" s="69">
        <f>PREENCHER!R101*'PARÃMETROS - NÃO MEXER !'!C90</f>
        <v>0</v>
      </c>
      <c r="S79" s="69">
        <f>PREENCHER!S101*'PARÃMETROS - NÃO MEXER !'!C90</f>
        <v>0</v>
      </c>
      <c r="T79" s="69">
        <f>PREENCHER!T101*'PARÃMETROS - NÃO MEXER !'!C90</f>
        <v>0</v>
      </c>
      <c r="U79" s="188">
        <f t="shared" si="4"/>
        <v>0</v>
      </c>
      <c r="V79" s="57"/>
    </row>
    <row r="80" spans="1:22" ht="38.25" x14ac:dyDescent="0.25">
      <c r="A80" s="29">
        <f t="shared" si="5"/>
        <v>10</v>
      </c>
      <c r="B80" s="35" t="s">
        <v>198</v>
      </c>
      <c r="C80" s="20" t="s">
        <v>29</v>
      </c>
      <c r="D80" s="69">
        <f>PREENCHER!D102*'PARÃMETROS - NÃO MEXER !'!C91</f>
        <v>0</v>
      </c>
      <c r="E80" s="69">
        <f>PREENCHER!E102*'PARÃMETROS - NÃO MEXER !'!C91</f>
        <v>0</v>
      </c>
      <c r="F80" s="69">
        <f>PREENCHER!F102*'PARÃMETROS - NÃO MEXER !'!C91</f>
        <v>0</v>
      </c>
      <c r="G80" s="69">
        <f>PREENCHER!G102*'PARÃMETROS - NÃO MEXER !'!C91</f>
        <v>0</v>
      </c>
      <c r="H80" s="69">
        <f>PREENCHER!H102*'PARÃMETROS - NÃO MEXER !'!C91</f>
        <v>0</v>
      </c>
      <c r="I80" s="69">
        <f>PREENCHER!I102*'PARÃMETROS - NÃO MEXER !'!C91</f>
        <v>0</v>
      </c>
      <c r="J80" s="69">
        <f>PREENCHER!J102*'PARÃMETROS - NÃO MEXER !'!C91</f>
        <v>0</v>
      </c>
      <c r="K80" s="69">
        <f>PREENCHER!K102*'PARÃMETROS - NÃO MEXER !'!C91</f>
        <v>0</v>
      </c>
      <c r="L80" s="69">
        <f>PREENCHER!L102*'PARÃMETROS - NÃO MEXER !'!C91</f>
        <v>0</v>
      </c>
      <c r="M80" s="69">
        <f>PREENCHER!M102*'PARÃMETROS - NÃO MEXER !'!C91</f>
        <v>0</v>
      </c>
      <c r="N80" s="69">
        <f>PREENCHER!N102*'PARÃMETROS - NÃO MEXER !'!C91</f>
        <v>0</v>
      </c>
      <c r="O80" s="69">
        <f>PREENCHER!O102*'PARÃMETROS - NÃO MEXER !'!C91</f>
        <v>0</v>
      </c>
      <c r="P80" s="69">
        <f>PREENCHER!P102*'PARÃMETROS - NÃO MEXER !'!C91</f>
        <v>0</v>
      </c>
      <c r="Q80" s="69">
        <f>PREENCHER!Q102*'PARÃMETROS - NÃO MEXER !'!C91</f>
        <v>0</v>
      </c>
      <c r="R80" s="69">
        <f>PREENCHER!R102*'PARÃMETROS - NÃO MEXER !'!C91</f>
        <v>0</v>
      </c>
      <c r="S80" s="69">
        <f>PREENCHER!S102*'PARÃMETROS - NÃO MEXER !'!C91</f>
        <v>0</v>
      </c>
      <c r="T80" s="69">
        <f>PREENCHER!T102*'PARÃMETROS - NÃO MEXER !'!C91</f>
        <v>0</v>
      </c>
      <c r="U80" s="188">
        <f t="shared" si="4"/>
        <v>0</v>
      </c>
      <c r="V80" s="57"/>
    </row>
    <row r="81" spans="1:22" ht="25.5" x14ac:dyDescent="0.25">
      <c r="A81" s="29">
        <f t="shared" si="5"/>
        <v>11</v>
      </c>
      <c r="B81" s="35" t="s">
        <v>111</v>
      </c>
      <c r="C81" s="20" t="s">
        <v>29</v>
      </c>
      <c r="D81" s="69">
        <f>PREENCHER!D103*'PARÃMETROS - NÃO MEXER !'!C92</f>
        <v>0</v>
      </c>
      <c r="E81" s="69">
        <f>PREENCHER!E103*'PARÃMETROS - NÃO MEXER !'!C92</f>
        <v>0</v>
      </c>
      <c r="F81" s="69">
        <f>PREENCHER!F103*'PARÃMETROS - NÃO MEXER !'!C92</f>
        <v>0</v>
      </c>
      <c r="G81" s="69">
        <f>PREENCHER!G103*'PARÃMETROS - NÃO MEXER !'!C92</f>
        <v>0</v>
      </c>
      <c r="H81" s="69">
        <f>PREENCHER!H103*'PARÃMETROS - NÃO MEXER !'!C92</f>
        <v>0</v>
      </c>
      <c r="I81" s="69">
        <f>PREENCHER!I103*'PARÃMETROS - NÃO MEXER !'!C92</f>
        <v>0</v>
      </c>
      <c r="J81" s="69">
        <f>PREENCHER!J103*'PARÃMETROS - NÃO MEXER !'!C92</f>
        <v>0</v>
      </c>
      <c r="K81" s="69">
        <f>PREENCHER!K103*'PARÃMETROS - NÃO MEXER !'!C92</f>
        <v>0</v>
      </c>
      <c r="L81" s="69">
        <f>PREENCHER!L103*'PARÃMETROS - NÃO MEXER !'!C92</f>
        <v>0</v>
      </c>
      <c r="M81" s="69">
        <f>PREENCHER!M103*'PARÃMETROS - NÃO MEXER !'!C92</f>
        <v>0</v>
      </c>
      <c r="N81" s="69">
        <f>PREENCHER!N103*'PARÃMETROS - NÃO MEXER !'!C92</f>
        <v>0</v>
      </c>
      <c r="O81" s="69">
        <f>PREENCHER!O103*'PARÃMETROS - NÃO MEXER !'!C92</f>
        <v>0</v>
      </c>
      <c r="P81" s="69">
        <f>PREENCHER!P103*'PARÃMETROS - NÃO MEXER !'!C92</f>
        <v>0</v>
      </c>
      <c r="Q81" s="69">
        <f>PREENCHER!Q103*'PARÃMETROS - NÃO MEXER !'!C92</f>
        <v>0</v>
      </c>
      <c r="R81" s="69">
        <f>PREENCHER!R103*'PARÃMETROS - NÃO MEXER !'!C92</f>
        <v>0</v>
      </c>
      <c r="S81" s="69">
        <f>PREENCHER!S103*'PARÃMETROS - NÃO MEXER !'!C92</f>
        <v>0</v>
      </c>
      <c r="T81" s="69">
        <f>PREENCHER!T103*'PARÃMETROS - NÃO MEXER !'!C92</f>
        <v>0</v>
      </c>
      <c r="U81" s="188">
        <f t="shared" si="4"/>
        <v>0</v>
      </c>
      <c r="V81" s="57"/>
    </row>
    <row r="82" spans="1:22" x14ac:dyDescent="0.25">
      <c r="A82" s="29">
        <f t="shared" si="5"/>
        <v>12</v>
      </c>
      <c r="B82" s="35" t="s">
        <v>123</v>
      </c>
      <c r="C82" s="20" t="s">
        <v>29</v>
      </c>
      <c r="D82" s="69">
        <f>PREENCHER!D104*'PARÃMETROS - NÃO MEXER !'!C93</f>
        <v>0</v>
      </c>
      <c r="E82" s="69">
        <f>PREENCHER!E104*'PARÃMETROS - NÃO MEXER !'!C93</f>
        <v>0</v>
      </c>
      <c r="F82" s="69">
        <f>PREENCHER!F104*'PARÃMETROS - NÃO MEXER !'!C93</f>
        <v>0</v>
      </c>
      <c r="G82" s="69">
        <f>PREENCHER!G104*'PARÃMETROS - NÃO MEXER !'!C93</f>
        <v>0</v>
      </c>
      <c r="H82" s="69">
        <f>PREENCHER!H104*'PARÃMETROS - NÃO MEXER !'!C93</f>
        <v>0</v>
      </c>
      <c r="I82" s="69">
        <f>PREENCHER!I104*'PARÃMETROS - NÃO MEXER !'!C93</f>
        <v>0</v>
      </c>
      <c r="J82" s="69">
        <f>PREENCHER!J104*'PARÃMETROS - NÃO MEXER !'!C93</f>
        <v>0</v>
      </c>
      <c r="K82" s="69">
        <f>PREENCHER!K104*'PARÃMETROS - NÃO MEXER !'!C93</f>
        <v>0</v>
      </c>
      <c r="L82" s="69">
        <f>PREENCHER!L104*'PARÃMETROS - NÃO MEXER !'!C93</f>
        <v>0</v>
      </c>
      <c r="M82" s="69">
        <f>PREENCHER!M104*'PARÃMETROS - NÃO MEXER !'!C93</f>
        <v>0</v>
      </c>
      <c r="N82" s="69">
        <f>PREENCHER!N104*'PARÃMETROS - NÃO MEXER !'!C93</f>
        <v>0</v>
      </c>
      <c r="O82" s="69">
        <f>PREENCHER!O104*'PARÃMETROS - NÃO MEXER !'!C93</f>
        <v>0</v>
      </c>
      <c r="P82" s="69">
        <f>PREENCHER!P104*'PARÃMETROS - NÃO MEXER !'!C93</f>
        <v>0</v>
      </c>
      <c r="Q82" s="69">
        <f>PREENCHER!Q104*'PARÃMETROS - NÃO MEXER !'!C93</f>
        <v>0</v>
      </c>
      <c r="R82" s="69">
        <f>PREENCHER!R104*'PARÃMETROS - NÃO MEXER !'!C93</f>
        <v>0</v>
      </c>
      <c r="S82" s="69">
        <f>PREENCHER!S104*'PARÃMETROS - NÃO MEXER !'!C93</f>
        <v>0</v>
      </c>
      <c r="T82" s="69">
        <f>PREENCHER!T104*'PARÃMETROS - NÃO MEXER !'!C93</f>
        <v>0</v>
      </c>
      <c r="U82" s="188">
        <f t="shared" si="4"/>
        <v>0</v>
      </c>
      <c r="V82" s="57"/>
    </row>
    <row r="83" spans="1:22" ht="25.5" x14ac:dyDescent="0.25">
      <c r="A83" s="29">
        <f t="shared" si="5"/>
        <v>13</v>
      </c>
      <c r="B83" s="35" t="s">
        <v>112</v>
      </c>
      <c r="C83" s="20" t="s">
        <v>29</v>
      </c>
      <c r="D83" s="69">
        <f>PREENCHER!D105*'PARÃMETROS - NÃO MEXER !'!C94</f>
        <v>0</v>
      </c>
      <c r="E83" s="69">
        <f>PREENCHER!E105*'PARÃMETROS - NÃO MEXER !'!C94</f>
        <v>0</v>
      </c>
      <c r="F83" s="69">
        <f>PREENCHER!F105*'PARÃMETROS - NÃO MEXER !'!C94</f>
        <v>0</v>
      </c>
      <c r="G83" s="69">
        <f>PREENCHER!G105*'PARÃMETROS - NÃO MEXER !'!C94</f>
        <v>0</v>
      </c>
      <c r="H83" s="69">
        <f>PREENCHER!H105*'PARÃMETROS - NÃO MEXER !'!C94</f>
        <v>0</v>
      </c>
      <c r="I83" s="69">
        <f>PREENCHER!I105*'PARÃMETROS - NÃO MEXER !'!C94</f>
        <v>0</v>
      </c>
      <c r="J83" s="69">
        <f>PREENCHER!J105*'PARÃMETROS - NÃO MEXER !'!C94</f>
        <v>0</v>
      </c>
      <c r="K83" s="69">
        <f>PREENCHER!K105*'PARÃMETROS - NÃO MEXER !'!C94</f>
        <v>0</v>
      </c>
      <c r="L83" s="69">
        <f>PREENCHER!L105*'PARÃMETROS - NÃO MEXER !'!C94</f>
        <v>0</v>
      </c>
      <c r="M83" s="69">
        <f>PREENCHER!M105*'PARÃMETROS - NÃO MEXER !'!C94</f>
        <v>0</v>
      </c>
      <c r="N83" s="69">
        <f>PREENCHER!N105*'PARÃMETROS - NÃO MEXER !'!C94</f>
        <v>0</v>
      </c>
      <c r="O83" s="69">
        <f>PREENCHER!O105*'PARÃMETROS - NÃO MEXER !'!C94</f>
        <v>0</v>
      </c>
      <c r="P83" s="69">
        <f>PREENCHER!P105*'PARÃMETROS - NÃO MEXER !'!C94</f>
        <v>0</v>
      </c>
      <c r="Q83" s="69">
        <f>PREENCHER!Q105*'PARÃMETROS - NÃO MEXER !'!C94</f>
        <v>0</v>
      </c>
      <c r="R83" s="69">
        <f>PREENCHER!R105*'PARÃMETROS - NÃO MEXER !'!C94</f>
        <v>0</v>
      </c>
      <c r="S83" s="69">
        <f>PREENCHER!S105*'PARÃMETROS - NÃO MEXER !'!C94</f>
        <v>0</v>
      </c>
      <c r="T83" s="69">
        <f>PREENCHER!T105*'PARÃMETROS - NÃO MEXER !'!C94</f>
        <v>0</v>
      </c>
      <c r="U83" s="188">
        <f t="shared" si="4"/>
        <v>0</v>
      </c>
      <c r="V83" s="57"/>
    </row>
    <row r="84" spans="1:22" x14ac:dyDescent="0.25">
      <c r="A84" s="29">
        <f t="shared" si="5"/>
        <v>14</v>
      </c>
      <c r="B84" s="35" t="s">
        <v>113</v>
      </c>
      <c r="C84" s="20" t="s">
        <v>29</v>
      </c>
      <c r="D84" s="69">
        <f>PREENCHER!D106*'PARÃMETROS - NÃO MEXER !'!C95</f>
        <v>0</v>
      </c>
      <c r="E84" s="69">
        <f>PREENCHER!E106*'PARÃMETROS - NÃO MEXER !'!C95</f>
        <v>0</v>
      </c>
      <c r="F84" s="69">
        <f>PREENCHER!F106*'PARÃMETROS - NÃO MEXER !'!C95</f>
        <v>0</v>
      </c>
      <c r="G84" s="69">
        <f>PREENCHER!G106*'PARÃMETROS - NÃO MEXER !'!C95</f>
        <v>0</v>
      </c>
      <c r="H84" s="69">
        <f>PREENCHER!H106*'PARÃMETROS - NÃO MEXER !'!C95</f>
        <v>0</v>
      </c>
      <c r="I84" s="69">
        <f>PREENCHER!I106*'PARÃMETROS - NÃO MEXER !'!C95</f>
        <v>0</v>
      </c>
      <c r="J84" s="69">
        <f>PREENCHER!J106*'PARÃMETROS - NÃO MEXER !'!C95</f>
        <v>0</v>
      </c>
      <c r="K84" s="69">
        <f>PREENCHER!K106*'PARÃMETROS - NÃO MEXER !'!C95</f>
        <v>0</v>
      </c>
      <c r="L84" s="69">
        <f>PREENCHER!L106*'PARÃMETROS - NÃO MEXER !'!C95</f>
        <v>0</v>
      </c>
      <c r="M84" s="69">
        <f>PREENCHER!M106*'PARÃMETROS - NÃO MEXER !'!C95</f>
        <v>0</v>
      </c>
      <c r="N84" s="69">
        <f>PREENCHER!N106*'PARÃMETROS - NÃO MEXER !'!C95</f>
        <v>0</v>
      </c>
      <c r="O84" s="69">
        <f>PREENCHER!O106*'PARÃMETROS - NÃO MEXER !'!C95</f>
        <v>0</v>
      </c>
      <c r="P84" s="69">
        <f>PREENCHER!P106*'PARÃMETROS - NÃO MEXER !'!C95</f>
        <v>0</v>
      </c>
      <c r="Q84" s="69">
        <f>PREENCHER!Q106*'PARÃMETROS - NÃO MEXER !'!C95</f>
        <v>0</v>
      </c>
      <c r="R84" s="69">
        <f>PREENCHER!R106*'PARÃMETROS - NÃO MEXER !'!C95</f>
        <v>0</v>
      </c>
      <c r="S84" s="69">
        <f>PREENCHER!S106*'PARÃMETROS - NÃO MEXER !'!C95</f>
        <v>0</v>
      </c>
      <c r="T84" s="69">
        <f>PREENCHER!T106*'PARÃMETROS - NÃO MEXER !'!C95</f>
        <v>0</v>
      </c>
      <c r="U84" s="188">
        <f t="shared" si="4"/>
        <v>0</v>
      </c>
      <c r="V84" s="57"/>
    </row>
    <row r="85" spans="1:22" ht="25.5" x14ac:dyDescent="0.25">
      <c r="A85" s="29">
        <f t="shared" si="5"/>
        <v>15</v>
      </c>
      <c r="B85" s="35" t="s">
        <v>114</v>
      </c>
      <c r="C85" s="20" t="s">
        <v>29</v>
      </c>
      <c r="D85" s="69">
        <f>PREENCHER!D107*'PARÃMETROS - NÃO MEXER !'!C96</f>
        <v>0</v>
      </c>
      <c r="E85" s="69">
        <f>PREENCHER!E107*'PARÃMETROS - NÃO MEXER !'!C96</f>
        <v>0</v>
      </c>
      <c r="F85" s="69">
        <f>PREENCHER!F107*'PARÃMETROS - NÃO MEXER !'!C96</f>
        <v>0</v>
      </c>
      <c r="G85" s="69">
        <f>PREENCHER!G107*'PARÃMETROS - NÃO MEXER !'!C96</f>
        <v>0</v>
      </c>
      <c r="H85" s="69">
        <f>PREENCHER!H107*'PARÃMETROS - NÃO MEXER !'!C96</f>
        <v>0</v>
      </c>
      <c r="I85" s="69">
        <f>PREENCHER!I107*'PARÃMETROS - NÃO MEXER !'!C96</f>
        <v>0</v>
      </c>
      <c r="J85" s="69">
        <f>PREENCHER!J107*'PARÃMETROS - NÃO MEXER !'!C96</f>
        <v>0</v>
      </c>
      <c r="K85" s="69">
        <f>PREENCHER!K107*'PARÃMETROS - NÃO MEXER !'!C96</f>
        <v>0</v>
      </c>
      <c r="L85" s="69">
        <f>PREENCHER!L107*'PARÃMETROS - NÃO MEXER !'!C96</f>
        <v>0</v>
      </c>
      <c r="M85" s="69">
        <f>PREENCHER!M107*'PARÃMETROS - NÃO MEXER !'!C96</f>
        <v>0</v>
      </c>
      <c r="N85" s="69">
        <f>PREENCHER!N107*'PARÃMETROS - NÃO MEXER !'!C96</f>
        <v>0</v>
      </c>
      <c r="O85" s="69">
        <f>PREENCHER!O107*'PARÃMETROS - NÃO MEXER !'!C96</f>
        <v>0</v>
      </c>
      <c r="P85" s="69">
        <f>PREENCHER!P107*'PARÃMETROS - NÃO MEXER !'!C96</f>
        <v>0</v>
      </c>
      <c r="Q85" s="69">
        <f>PREENCHER!Q107*'PARÃMETROS - NÃO MEXER !'!C96</f>
        <v>0</v>
      </c>
      <c r="R85" s="69">
        <f>PREENCHER!R107*'PARÃMETROS - NÃO MEXER !'!C96</f>
        <v>0</v>
      </c>
      <c r="S85" s="69">
        <f>PREENCHER!S107*'PARÃMETROS - NÃO MEXER !'!C96</f>
        <v>0</v>
      </c>
      <c r="T85" s="69">
        <f>PREENCHER!T107*'PARÃMETROS - NÃO MEXER !'!C96</f>
        <v>0</v>
      </c>
      <c r="U85" s="188">
        <f t="shared" si="4"/>
        <v>0</v>
      </c>
      <c r="V85" s="57"/>
    </row>
    <row r="86" spans="1:22" ht="25.5" x14ac:dyDescent="0.25">
      <c r="A86" s="29">
        <f t="shared" si="5"/>
        <v>16</v>
      </c>
      <c r="B86" s="35" t="s">
        <v>115</v>
      </c>
      <c r="C86" s="20" t="s">
        <v>29</v>
      </c>
      <c r="D86" s="69">
        <f>PREENCHER!D108*'PARÃMETROS - NÃO MEXER !'!C97</f>
        <v>0</v>
      </c>
      <c r="E86" s="69">
        <f>PREENCHER!E108*'PARÃMETROS - NÃO MEXER !'!C97</f>
        <v>0</v>
      </c>
      <c r="F86" s="69">
        <f>PREENCHER!F108*'PARÃMETROS - NÃO MEXER !'!C97</f>
        <v>0</v>
      </c>
      <c r="G86" s="69">
        <f>PREENCHER!G108*'PARÃMETROS - NÃO MEXER !'!C97</f>
        <v>0</v>
      </c>
      <c r="H86" s="69">
        <f>PREENCHER!H108*'PARÃMETROS - NÃO MEXER !'!C97</f>
        <v>0</v>
      </c>
      <c r="I86" s="69">
        <f>PREENCHER!I108*'PARÃMETROS - NÃO MEXER !'!C97</f>
        <v>0</v>
      </c>
      <c r="J86" s="69">
        <f>PREENCHER!J108*'PARÃMETROS - NÃO MEXER !'!C97</f>
        <v>0</v>
      </c>
      <c r="K86" s="69">
        <f>PREENCHER!K108*'PARÃMETROS - NÃO MEXER !'!C97</f>
        <v>0</v>
      </c>
      <c r="L86" s="69">
        <f>PREENCHER!L108*'PARÃMETROS - NÃO MEXER !'!C97</f>
        <v>0</v>
      </c>
      <c r="M86" s="69">
        <f>PREENCHER!M108*'PARÃMETROS - NÃO MEXER !'!C97</f>
        <v>0</v>
      </c>
      <c r="N86" s="69">
        <f>PREENCHER!N108*'PARÃMETROS - NÃO MEXER !'!C97</f>
        <v>0</v>
      </c>
      <c r="O86" s="69">
        <f>PREENCHER!O108*'PARÃMETROS - NÃO MEXER !'!C97</f>
        <v>0</v>
      </c>
      <c r="P86" s="69">
        <f>PREENCHER!P108*'PARÃMETROS - NÃO MEXER !'!C97</f>
        <v>0</v>
      </c>
      <c r="Q86" s="69">
        <f>PREENCHER!Q108*'PARÃMETROS - NÃO MEXER !'!C97</f>
        <v>0</v>
      </c>
      <c r="R86" s="69">
        <f>PREENCHER!R108*'PARÃMETROS - NÃO MEXER !'!C97</f>
        <v>0</v>
      </c>
      <c r="S86" s="69">
        <f>PREENCHER!S108*'PARÃMETROS - NÃO MEXER !'!C97</f>
        <v>0</v>
      </c>
      <c r="T86" s="69">
        <f>PREENCHER!T108*'PARÃMETROS - NÃO MEXER !'!C97</f>
        <v>0</v>
      </c>
      <c r="U86" s="188">
        <f t="shared" si="4"/>
        <v>0</v>
      </c>
      <c r="V86" s="57"/>
    </row>
    <row r="87" spans="1:22" x14ac:dyDescent="0.25">
      <c r="A87" s="29">
        <f t="shared" si="5"/>
        <v>17</v>
      </c>
      <c r="B87" s="35" t="s">
        <v>116</v>
      </c>
      <c r="C87" s="20" t="s">
        <v>29</v>
      </c>
      <c r="D87" s="69">
        <f>PREENCHER!D109*'PARÃMETROS - NÃO MEXER !'!C98</f>
        <v>0</v>
      </c>
      <c r="E87" s="69">
        <f>PREENCHER!E109*'PARÃMETROS - NÃO MEXER !'!C98</f>
        <v>0</v>
      </c>
      <c r="F87" s="69">
        <f>PREENCHER!F109*'PARÃMETROS - NÃO MEXER !'!C98</f>
        <v>0</v>
      </c>
      <c r="G87" s="69">
        <f>PREENCHER!G109*'PARÃMETROS - NÃO MEXER !'!C98</f>
        <v>0</v>
      </c>
      <c r="H87" s="69">
        <f>PREENCHER!H109*'PARÃMETROS - NÃO MEXER !'!C98</f>
        <v>0</v>
      </c>
      <c r="I87" s="69">
        <f>PREENCHER!I109*'PARÃMETROS - NÃO MEXER !'!C98</f>
        <v>0</v>
      </c>
      <c r="J87" s="69">
        <f>PREENCHER!J109*'PARÃMETROS - NÃO MEXER !'!C98</f>
        <v>0</v>
      </c>
      <c r="K87" s="69">
        <f>PREENCHER!K109*'PARÃMETROS - NÃO MEXER !'!C98</f>
        <v>0</v>
      </c>
      <c r="L87" s="69">
        <f>PREENCHER!L109*'PARÃMETROS - NÃO MEXER !'!C98</f>
        <v>0</v>
      </c>
      <c r="M87" s="69">
        <f>PREENCHER!M109*'PARÃMETROS - NÃO MEXER !'!C98</f>
        <v>0</v>
      </c>
      <c r="N87" s="69">
        <f>PREENCHER!N109*'PARÃMETROS - NÃO MEXER !'!C98</f>
        <v>0</v>
      </c>
      <c r="O87" s="69">
        <f>PREENCHER!O109*'PARÃMETROS - NÃO MEXER !'!C98</f>
        <v>0</v>
      </c>
      <c r="P87" s="69">
        <f>PREENCHER!P109*'PARÃMETROS - NÃO MEXER !'!C98</f>
        <v>0</v>
      </c>
      <c r="Q87" s="69">
        <f>PREENCHER!Q109*'PARÃMETROS - NÃO MEXER !'!C98</f>
        <v>0</v>
      </c>
      <c r="R87" s="69">
        <f>PREENCHER!R109*'PARÃMETROS - NÃO MEXER !'!C98</f>
        <v>0</v>
      </c>
      <c r="S87" s="69">
        <f>PREENCHER!S109*'PARÃMETROS - NÃO MEXER !'!C98</f>
        <v>0</v>
      </c>
      <c r="T87" s="69">
        <f>PREENCHER!T109*'PARÃMETROS - NÃO MEXER !'!C98</f>
        <v>0</v>
      </c>
      <c r="U87" s="188">
        <f t="shared" si="4"/>
        <v>0</v>
      </c>
      <c r="V87" s="57"/>
    </row>
    <row r="88" spans="1:22" ht="38.25" x14ac:dyDescent="0.25">
      <c r="A88" s="29">
        <f t="shared" si="5"/>
        <v>18</v>
      </c>
      <c r="B88" s="35" t="s">
        <v>117</v>
      </c>
      <c r="C88" s="20" t="s">
        <v>29</v>
      </c>
      <c r="D88" s="69">
        <f>PREENCHER!D110*'PARÃMETROS - NÃO MEXER !'!C99</f>
        <v>0</v>
      </c>
      <c r="E88" s="69">
        <f>PREENCHER!E110*'PARÃMETROS - NÃO MEXER !'!C99</f>
        <v>0</v>
      </c>
      <c r="F88" s="69">
        <f>PREENCHER!F110*'PARÃMETROS - NÃO MEXER !'!C99</f>
        <v>0</v>
      </c>
      <c r="G88" s="69">
        <f>PREENCHER!G110*'PARÃMETROS - NÃO MEXER !'!C99</f>
        <v>0</v>
      </c>
      <c r="H88" s="69">
        <f>PREENCHER!H110*'PARÃMETROS - NÃO MEXER !'!C99</f>
        <v>0</v>
      </c>
      <c r="I88" s="69">
        <f>PREENCHER!I110*'PARÃMETROS - NÃO MEXER !'!C99</f>
        <v>0</v>
      </c>
      <c r="J88" s="69">
        <f>PREENCHER!J110*'PARÃMETROS - NÃO MEXER !'!C99</f>
        <v>0</v>
      </c>
      <c r="K88" s="69">
        <f>PREENCHER!K110*'PARÃMETROS - NÃO MEXER !'!C99</f>
        <v>0</v>
      </c>
      <c r="L88" s="69">
        <f>PREENCHER!L110*'PARÃMETROS - NÃO MEXER !'!C99</f>
        <v>0</v>
      </c>
      <c r="M88" s="69">
        <f>PREENCHER!M110*'PARÃMETROS - NÃO MEXER !'!C99</f>
        <v>0</v>
      </c>
      <c r="N88" s="69">
        <f>PREENCHER!N110*'PARÃMETROS - NÃO MEXER !'!C99</f>
        <v>0</v>
      </c>
      <c r="O88" s="69">
        <f>PREENCHER!O110*'PARÃMETROS - NÃO MEXER !'!C99</f>
        <v>0</v>
      </c>
      <c r="P88" s="69">
        <f>PREENCHER!P110*'PARÃMETROS - NÃO MEXER !'!C99</f>
        <v>0</v>
      </c>
      <c r="Q88" s="69">
        <f>PREENCHER!Q110*'PARÃMETROS - NÃO MEXER !'!C99</f>
        <v>0</v>
      </c>
      <c r="R88" s="69">
        <f>PREENCHER!R110*'PARÃMETROS - NÃO MEXER !'!C99</f>
        <v>0</v>
      </c>
      <c r="S88" s="69">
        <f>PREENCHER!S110*'PARÃMETROS - NÃO MEXER !'!C99</f>
        <v>0</v>
      </c>
      <c r="T88" s="69">
        <f>PREENCHER!T110*'PARÃMETROS - NÃO MEXER !'!C99</f>
        <v>0</v>
      </c>
      <c r="U88" s="188">
        <f t="shared" si="4"/>
        <v>0</v>
      </c>
      <c r="V88" s="57"/>
    </row>
    <row r="89" spans="1:22" ht="38.25" x14ac:dyDescent="0.25">
      <c r="A89" s="29">
        <f t="shared" si="5"/>
        <v>19</v>
      </c>
      <c r="B89" s="35" t="s">
        <v>118</v>
      </c>
      <c r="C89" s="20" t="s">
        <v>29</v>
      </c>
      <c r="D89" s="69">
        <f>PREENCHER!D111*'PARÃMETROS - NÃO MEXER !'!C100</f>
        <v>0</v>
      </c>
      <c r="E89" s="69">
        <f>PREENCHER!E111*'PARÃMETROS - NÃO MEXER !'!C100</f>
        <v>0</v>
      </c>
      <c r="F89" s="69">
        <f>PREENCHER!F111*'PARÃMETROS - NÃO MEXER !'!C100</f>
        <v>0</v>
      </c>
      <c r="G89" s="69">
        <f>PREENCHER!G111*'PARÃMETROS - NÃO MEXER !'!C100</f>
        <v>0</v>
      </c>
      <c r="H89" s="69">
        <f>PREENCHER!H111*'PARÃMETROS - NÃO MEXER !'!C100</f>
        <v>0</v>
      </c>
      <c r="I89" s="69">
        <f>PREENCHER!I111*'PARÃMETROS - NÃO MEXER !'!C100</f>
        <v>0</v>
      </c>
      <c r="J89" s="69">
        <f>PREENCHER!J111*'PARÃMETROS - NÃO MEXER !'!C100</f>
        <v>0</v>
      </c>
      <c r="K89" s="69">
        <f>PREENCHER!K111*'PARÃMETROS - NÃO MEXER !'!C100</f>
        <v>0</v>
      </c>
      <c r="L89" s="69">
        <f>PREENCHER!L111*'PARÃMETROS - NÃO MEXER !'!C100</f>
        <v>0</v>
      </c>
      <c r="M89" s="69">
        <f>PREENCHER!M111*'PARÃMETROS - NÃO MEXER !'!C100</f>
        <v>0</v>
      </c>
      <c r="N89" s="69">
        <f>PREENCHER!N111*'PARÃMETROS - NÃO MEXER !'!C100</f>
        <v>0</v>
      </c>
      <c r="O89" s="69">
        <f>PREENCHER!O111*'PARÃMETROS - NÃO MEXER !'!C100</f>
        <v>0</v>
      </c>
      <c r="P89" s="69">
        <f>PREENCHER!P111*'PARÃMETROS - NÃO MEXER !'!C100</f>
        <v>0</v>
      </c>
      <c r="Q89" s="69">
        <f>PREENCHER!Q111*'PARÃMETROS - NÃO MEXER !'!C100</f>
        <v>0</v>
      </c>
      <c r="R89" s="69">
        <f>PREENCHER!R111*'PARÃMETROS - NÃO MEXER !'!C100</f>
        <v>0</v>
      </c>
      <c r="S89" s="69">
        <f>PREENCHER!S111*'PARÃMETROS - NÃO MEXER !'!C100</f>
        <v>0</v>
      </c>
      <c r="T89" s="69">
        <f>PREENCHER!T111*'PARÃMETROS - NÃO MEXER !'!C100</f>
        <v>0</v>
      </c>
      <c r="U89" s="188">
        <f t="shared" si="4"/>
        <v>0</v>
      </c>
      <c r="V89" s="57"/>
    </row>
    <row r="90" spans="1:22" x14ac:dyDescent="0.25">
      <c r="A90" s="29">
        <f t="shared" si="5"/>
        <v>20</v>
      </c>
      <c r="B90" s="35" t="s">
        <v>119</v>
      </c>
      <c r="C90" s="20" t="s">
        <v>29</v>
      </c>
      <c r="D90" s="69">
        <f>PREENCHER!D112*'PARÃMETROS - NÃO MEXER !'!C101</f>
        <v>0</v>
      </c>
      <c r="E90" s="69">
        <f>PREENCHER!E112*'PARÃMETROS - NÃO MEXER !'!C101</f>
        <v>0</v>
      </c>
      <c r="F90" s="69">
        <f>PREENCHER!F112*'PARÃMETROS - NÃO MEXER !'!C101</f>
        <v>0</v>
      </c>
      <c r="G90" s="69">
        <f>PREENCHER!G112*'PARÃMETROS - NÃO MEXER !'!C101</f>
        <v>0</v>
      </c>
      <c r="H90" s="69">
        <f>PREENCHER!H112*'PARÃMETROS - NÃO MEXER !'!C101</f>
        <v>0</v>
      </c>
      <c r="I90" s="69">
        <f>PREENCHER!I112*'PARÃMETROS - NÃO MEXER !'!C101</f>
        <v>0</v>
      </c>
      <c r="J90" s="69">
        <f>PREENCHER!J112*'PARÃMETROS - NÃO MEXER !'!C101</f>
        <v>0</v>
      </c>
      <c r="K90" s="69">
        <f>PREENCHER!K112*'PARÃMETROS - NÃO MEXER !'!C101</f>
        <v>0</v>
      </c>
      <c r="L90" s="69">
        <f>PREENCHER!L112*'PARÃMETROS - NÃO MEXER !'!C101</f>
        <v>0</v>
      </c>
      <c r="M90" s="69">
        <f>PREENCHER!M112*'PARÃMETROS - NÃO MEXER !'!C101</f>
        <v>0</v>
      </c>
      <c r="N90" s="69">
        <f>PREENCHER!N112*'PARÃMETROS - NÃO MEXER !'!C101</f>
        <v>0</v>
      </c>
      <c r="O90" s="69">
        <f>PREENCHER!O112*'PARÃMETROS - NÃO MEXER !'!C101</f>
        <v>0</v>
      </c>
      <c r="P90" s="69">
        <f>PREENCHER!P112*'PARÃMETROS - NÃO MEXER !'!C101</f>
        <v>0</v>
      </c>
      <c r="Q90" s="69">
        <f>PREENCHER!Q112*'PARÃMETROS - NÃO MEXER !'!C101</f>
        <v>0</v>
      </c>
      <c r="R90" s="69">
        <f>PREENCHER!R112*'PARÃMETROS - NÃO MEXER !'!C101</f>
        <v>0</v>
      </c>
      <c r="S90" s="69">
        <f>PREENCHER!S112*'PARÃMETROS - NÃO MEXER !'!C101</f>
        <v>0</v>
      </c>
      <c r="T90" s="69">
        <f>PREENCHER!T112*'PARÃMETROS - NÃO MEXER !'!C101</f>
        <v>0</v>
      </c>
      <c r="U90" s="188">
        <f t="shared" si="4"/>
        <v>0</v>
      </c>
      <c r="V90" s="57"/>
    </row>
    <row r="91" spans="1:22" ht="25.5" x14ac:dyDescent="0.25">
      <c r="A91" s="29">
        <f t="shared" si="5"/>
        <v>21</v>
      </c>
      <c r="B91" s="35" t="s">
        <v>120</v>
      </c>
      <c r="C91" s="20" t="s">
        <v>29</v>
      </c>
      <c r="D91" s="69">
        <f>PREENCHER!D113*'PARÃMETROS - NÃO MEXER !'!C102</f>
        <v>0</v>
      </c>
      <c r="E91" s="69">
        <f>PREENCHER!E113*'PARÃMETROS - NÃO MEXER !'!C102</f>
        <v>0</v>
      </c>
      <c r="F91" s="69">
        <f>PREENCHER!F113*'PARÃMETROS - NÃO MEXER !'!C102</f>
        <v>0</v>
      </c>
      <c r="G91" s="69">
        <f>PREENCHER!G113*'PARÃMETROS - NÃO MEXER !'!C102</f>
        <v>0</v>
      </c>
      <c r="H91" s="69">
        <f>PREENCHER!H113*'PARÃMETROS - NÃO MEXER !'!C102</f>
        <v>0</v>
      </c>
      <c r="I91" s="69">
        <f>PREENCHER!I113*'PARÃMETROS - NÃO MEXER !'!C102</f>
        <v>0</v>
      </c>
      <c r="J91" s="69">
        <f>PREENCHER!J113*'PARÃMETROS - NÃO MEXER !'!C102</f>
        <v>0</v>
      </c>
      <c r="K91" s="69">
        <f>PREENCHER!K113*'PARÃMETROS - NÃO MEXER !'!C102</f>
        <v>0</v>
      </c>
      <c r="L91" s="69">
        <f>PREENCHER!L113*'PARÃMETROS - NÃO MEXER !'!C102</f>
        <v>0</v>
      </c>
      <c r="M91" s="69">
        <f>PREENCHER!M113*'PARÃMETROS - NÃO MEXER !'!C102</f>
        <v>0</v>
      </c>
      <c r="N91" s="69">
        <f>PREENCHER!N113*'PARÃMETROS - NÃO MEXER !'!C102</f>
        <v>0</v>
      </c>
      <c r="O91" s="69">
        <f>PREENCHER!O113*'PARÃMETROS - NÃO MEXER !'!C102</f>
        <v>0</v>
      </c>
      <c r="P91" s="69">
        <f>PREENCHER!P113*'PARÃMETROS - NÃO MEXER !'!C102</f>
        <v>0</v>
      </c>
      <c r="Q91" s="69">
        <f>PREENCHER!Q113*'PARÃMETROS - NÃO MEXER !'!C102</f>
        <v>0</v>
      </c>
      <c r="R91" s="69">
        <f>PREENCHER!R113*'PARÃMETROS - NÃO MEXER !'!C102</f>
        <v>0</v>
      </c>
      <c r="S91" s="69">
        <f>PREENCHER!S113*'PARÃMETROS - NÃO MEXER !'!C102</f>
        <v>0</v>
      </c>
      <c r="T91" s="69">
        <f>PREENCHER!T113*'PARÃMETROS - NÃO MEXER !'!C102</f>
        <v>0</v>
      </c>
      <c r="U91" s="188">
        <f t="shared" si="4"/>
        <v>0</v>
      </c>
      <c r="V91" s="57"/>
    </row>
    <row r="92" spans="1:22" x14ac:dyDescent="0.25">
      <c r="A92" s="29">
        <f t="shared" si="5"/>
        <v>22</v>
      </c>
      <c r="B92" s="35" t="s">
        <v>121</v>
      </c>
      <c r="C92" s="20" t="s">
        <v>29</v>
      </c>
      <c r="D92" s="69">
        <f>PREENCHER!D114*'PARÃMETROS - NÃO MEXER !'!C103</f>
        <v>0</v>
      </c>
      <c r="E92" s="69">
        <f>PREENCHER!E114*'PARÃMETROS - NÃO MEXER !'!C103</f>
        <v>0</v>
      </c>
      <c r="F92" s="69">
        <f>PREENCHER!F114*'PARÃMETROS - NÃO MEXER !'!C103</f>
        <v>0</v>
      </c>
      <c r="G92" s="69">
        <f>PREENCHER!G114*'PARÃMETROS - NÃO MEXER !'!C103</f>
        <v>0</v>
      </c>
      <c r="H92" s="69">
        <f>PREENCHER!H114*'PARÃMETROS - NÃO MEXER !'!C103</f>
        <v>0</v>
      </c>
      <c r="I92" s="69">
        <f>PREENCHER!I114*'PARÃMETROS - NÃO MEXER !'!C103</f>
        <v>0</v>
      </c>
      <c r="J92" s="69">
        <f>PREENCHER!J114*'PARÃMETROS - NÃO MEXER !'!C103</f>
        <v>0</v>
      </c>
      <c r="K92" s="69">
        <f>PREENCHER!K114*'PARÃMETROS - NÃO MEXER !'!C103</f>
        <v>0</v>
      </c>
      <c r="L92" s="69">
        <f>PREENCHER!L114*'PARÃMETROS - NÃO MEXER !'!C103</f>
        <v>0</v>
      </c>
      <c r="M92" s="69">
        <f>PREENCHER!M114*'PARÃMETROS - NÃO MEXER !'!C103</f>
        <v>0</v>
      </c>
      <c r="N92" s="69">
        <f>PREENCHER!N114*'PARÃMETROS - NÃO MEXER !'!C103</f>
        <v>0</v>
      </c>
      <c r="O92" s="69">
        <f>PREENCHER!O114*'PARÃMETROS - NÃO MEXER !'!C103</f>
        <v>0</v>
      </c>
      <c r="P92" s="69">
        <f>PREENCHER!P114*'PARÃMETROS - NÃO MEXER !'!C103</f>
        <v>0</v>
      </c>
      <c r="Q92" s="69">
        <f>PREENCHER!Q114*'PARÃMETROS - NÃO MEXER !'!C103</f>
        <v>0</v>
      </c>
      <c r="R92" s="69">
        <f>PREENCHER!R114*'PARÃMETROS - NÃO MEXER !'!C103</f>
        <v>0</v>
      </c>
      <c r="S92" s="69">
        <f>PREENCHER!S114*'PARÃMETROS - NÃO MEXER !'!C103</f>
        <v>0</v>
      </c>
      <c r="T92" s="69">
        <f>PREENCHER!T114*'PARÃMETROS - NÃO MEXER !'!C103</f>
        <v>0</v>
      </c>
      <c r="U92" s="188">
        <f t="shared" si="4"/>
        <v>0</v>
      </c>
      <c r="V92" s="57"/>
    </row>
    <row r="93" spans="1:22" ht="26.25" thickBot="1" x14ac:dyDescent="0.3">
      <c r="A93" s="29">
        <f t="shared" si="5"/>
        <v>23</v>
      </c>
      <c r="B93" s="36" t="s">
        <v>122</v>
      </c>
      <c r="C93" s="73" t="s">
        <v>29</v>
      </c>
      <c r="D93" s="69">
        <f>PREENCHER!D115*'PARÃMETROS - NÃO MEXER !'!C104</f>
        <v>0</v>
      </c>
      <c r="E93" s="69">
        <f>PREENCHER!E115*'PARÃMETROS - NÃO MEXER !'!C104</f>
        <v>0</v>
      </c>
      <c r="F93" s="69">
        <f>PREENCHER!F115*'PARÃMETROS - NÃO MEXER !'!C104</f>
        <v>0</v>
      </c>
      <c r="G93" s="69">
        <f>PREENCHER!G115*'PARÃMETROS - NÃO MEXER !'!C104</f>
        <v>0</v>
      </c>
      <c r="H93" s="69">
        <f>PREENCHER!H115*'PARÃMETROS - NÃO MEXER !'!C104</f>
        <v>0</v>
      </c>
      <c r="I93" s="69">
        <f>PREENCHER!I115*'PARÃMETROS - NÃO MEXER !'!C104</f>
        <v>0</v>
      </c>
      <c r="J93" s="69">
        <f>PREENCHER!J115*'PARÃMETROS - NÃO MEXER !'!C104</f>
        <v>0</v>
      </c>
      <c r="K93" s="69">
        <f>PREENCHER!K115*'PARÃMETROS - NÃO MEXER !'!C104</f>
        <v>0</v>
      </c>
      <c r="L93" s="69">
        <f>PREENCHER!L115*'PARÃMETROS - NÃO MEXER !'!C104</f>
        <v>0</v>
      </c>
      <c r="M93" s="69">
        <f>PREENCHER!M115*'PARÃMETROS - NÃO MEXER !'!C104</f>
        <v>0</v>
      </c>
      <c r="N93" s="69">
        <f>PREENCHER!N115*'PARÃMETROS - NÃO MEXER !'!C104</f>
        <v>0</v>
      </c>
      <c r="O93" s="69">
        <f>PREENCHER!O115*'PARÃMETROS - NÃO MEXER !'!C104</f>
        <v>0</v>
      </c>
      <c r="P93" s="69">
        <f>PREENCHER!P115*'PARÃMETROS - NÃO MEXER !'!C104</f>
        <v>0</v>
      </c>
      <c r="Q93" s="69">
        <f>PREENCHER!Q115*'PARÃMETROS - NÃO MEXER !'!C104</f>
        <v>0</v>
      </c>
      <c r="R93" s="69">
        <f>PREENCHER!R115*'PARÃMETROS - NÃO MEXER !'!C104</f>
        <v>0</v>
      </c>
      <c r="S93" s="69">
        <f>PREENCHER!S115*'PARÃMETROS - NÃO MEXER !'!C104</f>
        <v>0</v>
      </c>
      <c r="T93" s="69">
        <f>PREENCHER!T115*'PARÃMETROS - NÃO MEXER !'!C104</f>
        <v>0</v>
      </c>
      <c r="U93" s="188">
        <f t="shared" si="4"/>
        <v>0</v>
      </c>
      <c r="V93" s="57"/>
    </row>
    <row r="94" spans="1:22" ht="18.75" x14ac:dyDescent="0.25">
      <c r="B94" s="244" t="s">
        <v>52</v>
      </c>
      <c r="C94" s="244"/>
      <c r="D94" s="70">
        <f>SUM(D71:S93)</f>
        <v>0</v>
      </c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57"/>
      <c r="V94" s="57"/>
    </row>
    <row r="95" spans="1:22" ht="15.75" thickBot="1" x14ac:dyDescent="0.3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57"/>
      <c r="V95" s="57"/>
    </row>
    <row r="96" spans="1:22" ht="24" thickBot="1" x14ac:dyDescent="0.3">
      <c r="B96" s="231" t="str">
        <f>'PARÃMETROS - NÃO MEXER !'!B7</f>
        <v>Grupo 4 - Atividades de Gestão e Representação</v>
      </c>
      <c r="C96" s="232"/>
      <c r="D96" s="232"/>
      <c r="E96" s="232"/>
      <c r="F96" s="232"/>
      <c r="G96" s="232"/>
      <c r="H96" s="232"/>
      <c r="I96" s="232"/>
      <c r="J96" s="232"/>
      <c r="K96" s="232"/>
      <c r="L96" s="232"/>
      <c r="M96" s="232"/>
      <c r="N96" s="232"/>
      <c r="O96" s="232"/>
      <c r="P96" s="232"/>
      <c r="Q96" s="232"/>
      <c r="R96" s="232"/>
      <c r="S96" s="232"/>
      <c r="T96" s="232"/>
      <c r="U96" s="233"/>
      <c r="V96" s="57"/>
    </row>
    <row r="97" spans="1:22" x14ac:dyDescent="0.25">
      <c r="B97" s="242" t="s">
        <v>30</v>
      </c>
      <c r="C97" s="243"/>
      <c r="D97" s="66">
        <f>PREENCHER!D122</f>
        <v>0</v>
      </c>
      <c r="E97" s="66">
        <f>PREENCHER!E122</f>
        <v>-1</v>
      </c>
      <c r="F97" s="66">
        <f>PREENCHER!F122</f>
        <v>-2</v>
      </c>
      <c r="G97" s="66">
        <f>PREENCHER!G122</f>
        <v>-3</v>
      </c>
      <c r="H97" s="66">
        <f>PREENCHER!H122</f>
        <v>-4</v>
      </c>
      <c r="I97" s="66">
        <f>PREENCHER!I122</f>
        <v>-5</v>
      </c>
      <c r="J97" s="66">
        <f>PREENCHER!J122</f>
        <v>-6</v>
      </c>
      <c r="K97" s="66">
        <f>PREENCHER!K122</f>
        <v>-7</v>
      </c>
      <c r="L97" s="66">
        <f>PREENCHER!L122</f>
        <v>-8</v>
      </c>
      <c r="M97" s="66">
        <f>PREENCHER!M122</f>
        <v>-9</v>
      </c>
      <c r="N97" s="66">
        <f>PREENCHER!N122</f>
        <v>-10</v>
      </c>
      <c r="O97" s="66">
        <f>PREENCHER!O122</f>
        <v>-11</v>
      </c>
      <c r="P97" s="66">
        <f>PREENCHER!P122</f>
        <v>-12</v>
      </c>
      <c r="Q97" s="66">
        <f>PREENCHER!Q122</f>
        <v>-13</v>
      </c>
      <c r="R97" s="66">
        <f>PREENCHER!R122</f>
        <v>-14</v>
      </c>
      <c r="S97" s="66">
        <f>PREENCHER!S122</f>
        <v>-15</v>
      </c>
      <c r="T97" s="66" t="str">
        <f>PREENCHER!T122</f>
        <v>anos anteriores</v>
      </c>
      <c r="U97" s="67" t="s">
        <v>266</v>
      </c>
      <c r="V97" s="57"/>
    </row>
    <row r="98" spans="1:22" x14ac:dyDescent="0.25">
      <c r="B98" s="236" t="s">
        <v>21</v>
      </c>
      <c r="C98" s="237"/>
      <c r="D98" s="20" t="s">
        <v>29</v>
      </c>
      <c r="E98" s="20" t="s">
        <v>29</v>
      </c>
      <c r="F98" s="20" t="s">
        <v>29</v>
      </c>
      <c r="G98" s="20" t="s">
        <v>29</v>
      </c>
      <c r="H98" s="20" t="s">
        <v>29</v>
      </c>
      <c r="I98" s="20" t="s">
        <v>29</v>
      </c>
      <c r="J98" s="20" t="s">
        <v>29</v>
      </c>
      <c r="K98" s="20" t="s">
        <v>29</v>
      </c>
      <c r="L98" s="20" t="s">
        <v>29</v>
      </c>
      <c r="M98" s="20" t="s">
        <v>29</v>
      </c>
      <c r="N98" s="20" t="s">
        <v>29</v>
      </c>
      <c r="O98" s="20" t="s">
        <v>29</v>
      </c>
      <c r="P98" s="20" t="s">
        <v>29</v>
      </c>
      <c r="Q98" s="20" t="s">
        <v>29</v>
      </c>
      <c r="R98" s="20" t="s">
        <v>29</v>
      </c>
      <c r="S98" s="20" t="s">
        <v>29</v>
      </c>
      <c r="T98" s="20"/>
      <c r="U98" s="68" t="s">
        <v>29</v>
      </c>
      <c r="V98" s="57"/>
    </row>
    <row r="99" spans="1:22" x14ac:dyDescent="0.25">
      <c r="A99" s="29">
        <v>1</v>
      </c>
      <c r="B99" s="37" t="s">
        <v>124</v>
      </c>
      <c r="C99" s="20" t="s">
        <v>29</v>
      </c>
      <c r="D99" s="69">
        <f>PREENCHER!D124*'PARÃMETROS - NÃO MEXER !'!C109</f>
        <v>0</v>
      </c>
      <c r="E99" s="69">
        <f>PREENCHER!E124*'PARÃMETROS - NÃO MEXER !'!C109</f>
        <v>0</v>
      </c>
      <c r="F99" s="69">
        <f>PREENCHER!F124*'PARÃMETROS - NÃO MEXER !'!C109</f>
        <v>0</v>
      </c>
      <c r="G99" s="69">
        <f>PREENCHER!G124*'PARÃMETROS - NÃO MEXER !'!C109</f>
        <v>0</v>
      </c>
      <c r="H99" s="69">
        <f>PREENCHER!H124*'PARÃMETROS - NÃO MEXER !'!C109</f>
        <v>0</v>
      </c>
      <c r="I99" s="69">
        <f>PREENCHER!I124*'PARÃMETROS - NÃO MEXER !'!C109</f>
        <v>0</v>
      </c>
      <c r="J99" s="69">
        <f>PREENCHER!J124*'PARÃMETROS - NÃO MEXER !'!C109</f>
        <v>0</v>
      </c>
      <c r="K99" s="69">
        <f>PREENCHER!K124*'PARÃMETROS - NÃO MEXER !'!C109</f>
        <v>0</v>
      </c>
      <c r="L99" s="69">
        <f>PREENCHER!L124*'PARÃMETROS - NÃO MEXER !'!C109</f>
        <v>0</v>
      </c>
      <c r="M99" s="69">
        <f>PREENCHER!M124*'PARÃMETROS - NÃO MEXER !'!C109</f>
        <v>0</v>
      </c>
      <c r="N99" s="69">
        <f>PREENCHER!N124*'PARÃMETROS - NÃO MEXER !'!C109</f>
        <v>0</v>
      </c>
      <c r="O99" s="69">
        <f>PREENCHER!O124*'PARÃMETROS - NÃO MEXER !'!C109</f>
        <v>0</v>
      </c>
      <c r="P99" s="69">
        <f>PREENCHER!P124*'PARÃMETROS - NÃO MEXER !'!C109</f>
        <v>0</v>
      </c>
      <c r="Q99" s="69">
        <f>PREENCHER!Q124*'PARÃMETROS - NÃO MEXER !'!C109</f>
        <v>0</v>
      </c>
      <c r="R99" s="69">
        <f>PREENCHER!R124*'PARÃMETROS - NÃO MEXER !'!C109</f>
        <v>0</v>
      </c>
      <c r="S99" s="69">
        <f>PREENCHER!S124*'PARÃMETROS - NÃO MEXER !'!C109</f>
        <v>0</v>
      </c>
      <c r="T99" s="69">
        <f>PREENCHER!T124*'PARÃMETROS - NÃO MEXER !'!C109</f>
        <v>0</v>
      </c>
      <c r="U99" s="188">
        <f>SUM(D99:T99)</f>
        <v>0</v>
      </c>
      <c r="V99" s="57"/>
    </row>
    <row r="100" spans="1:22" ht="15.75" thickBot="1" x14ac:dyDescent="0.3">
      <c r="A100" s="29">
        <f>A99+1</f>
        <v>2</v>
      </c>
      <c r="B100" s="78" t="s">
        <v>31</v>
      </c>
      <c r="C100" s="20" t="s">
        <v>29</v>
      </c>
      <c r="D100" s="69">
        <f>PREENCHER!D125*'PARÃMETROS - NÃO MEXER !'!C110</f>
        <v>0</v>
      </c>
      <c r="E100" s="69">
        <f>PREENCHER!E125*'PARÃMETROS - NÃO MEXER !'!C110</f>
        <v>0</v>
      </c>
      <c r="F100" s="69">
        <f>PREENCHER!F125*'PARÃMETROS - NÃO MEXER !'!C110</f>
        <v>0</v>
      </c>
      <c r="G100" s="69">
        <f>PREENCHER!G125*'PARÃMETROS - NÃO MEXER !'!C110</f>
        <v>0</v>
      </c>
      <c r="H100" s="69">
        <f>PREENCHER!H125*'PARÃMETROS - NÃO MEXER !'!C110</f>
        <v>0</v>
      </c>
      <c r="I100" s="69">
        <f>PREENCHER!I125*'PARÃMETROS - NÃO MEXER !'!C110</f>
        <v>0</v>
      </c>
      <c r="J100" s="69">
        <f>PREENCHER!J125*'PARÃMETROS - NÃO MEXER !'!C110</f>
        <v>0</v>
      </c>
      <c r="K100" s="69">
        <f>PREENCHER!K125*'PARÃMETROS - NÃO MEXER !'!C110</f>
        <v>0</v>
      </c>
      <c r="L100" s="69">
        <f>PREENCHER!L125*'PARÃMETROS - NÃO MEXER !'!C110</f>
        <v>0</v>
      </c>
      <c r="M100" s="69">
        <f>PREENCHER!M125*'PARÃMETROS - NÃO MEXER !'!C110</f>
        <v>0</v>
      </c>
      <c r="N100" s="69">
        <f>PREENCHER!N125*'PARÃMETROS - NÃO MEXER !'!C110</f>
        <v>0</v>
      </c>
      <c r="O100" s="69">
        <f>PREENCHER!O125*'PARÃMETROS - NÃO MEXER !'!C110</f>
        <v>0</v>
      </c>
      <c r="P100" s="69">
        <f>PREENCHER!P125*'PARÃMETROS - NÃO MEXER !'!C110</f>
        <v>0</v>
      </c>
      <c r="Q100" s="69">
        <f>PREENCHER!Q125*'PARÃMETROS - NÃO MEXER !'!C110</f>
        <v>0</v>
      </c>
      <c r="R100" s="69">
        <f>PREENCHER!R125*'PARÃMETROS - NÃO MEXER !'!C110</f>
        <v>0</v>
      </c>
      <c r="S100" s="69">
        <f>PREENCHER!S125*'PARÃMETROS - NÃO MEXER !'!C110</f>
        <v>0</v>
      </c>
      <c r="T100" s="69">
        <f>PREENCHER!T125*'PARÃMETROS - NÃO MEXER !'!C110</f>
        <v>0</v>
      </c>
      <c r="U100" s="188">
        <f t="shared" ref="U100:U119" si="6">SUM(D100:T100)</f>
        <v>0</v>
      </c>
      <c r="V100" s="57"/>
    </row>
    <row r="101" spans="1:22" ht="15.75" thickBot="1" x14ac:dyDescent="0.3">
      <c r="A101" s="29">
        <f t="shared" ref="A101:A119" si="7">A100+1</f>
        <v>3</v>
      </c>
      <c r="B101" s="78" t="s">
        <v>32</v>
      </c>
      <c r="C101" s="20" t="s">
        <v>29</v>
      </c>
      <c r="D101" s="69">
        <f>PREENCHER!D126*'PARÃMETROS - NÃO MEXER !'!C111</f>
        <v>0</v>
      </c>
      <c r="E101" s="69">
        <f>PREENCHER!E126*'PARÃMETROS - NÃO MEXER !'!C111</f>
        <v>0</v>
      </c>
      <c r="F101" s="69">
        <f>PREENCHER!F126*'PARÃMETROS - NÃO MEXER !'!C111</f>
        <v>0</v>
      </c>
      <c r="G101" s="69">
        <f>PREENCHER!G126*'PARÃMETROS - NÃO MEXER !'!C111</f>
        <v>0</v>
      </c>
      <c r="H101" s="69">
        <f>PREENCHER!H126*'PARÃMETROS - NÃO MEXER !'!C111</f>
        <v>0</v>
      </c>
      <c r="I101" s="69">
        <f>PREENCHER!I126*'PARÃMETROS - NÃO MEXER !'!C111</f>
        <v>0</v>
      </c>
      <c r="J101" s="69">
        <f>PREENCHER!J126*'PARÃMETROS - NÃO MEXER !'!C111</f>
        <v>0</v>
      </c>
      <c r="K101" s="69">
        <f>PREENCHER!K126*'PARÃMETROS - NÃO MEXER !'!C111</f>
        <v>0</v>
      </c>
      <c r="L101" s="69">
        <f>PREENCHER!L126*'PARÃMETROS - NÃO MEXER !'!C111</f>
        <v>0</v>
      </c>
      <c r="M101" s="69">
        <f>PREENCHER!M126*'PARÃMETROS - NÃO MEXER !'!C111</f>
        <v>0</v>
      </c>
      <c r="N101" s="69">
        <f>PREENCHER!N126*'PARÃMETROS - NÃO MEXER !'!C111</f>
        <v>0</v>
      </c>
      <c r="O101" s="69">
        <f>PREENCHER!O126*'PARÃMETROS - NÃO MEXER !'!C111</f>
        <v>0</v>
      </c>
      <c r="P101" s="69">
        <f>PREENCHER!P126*'PARÃMETROS - NÃO MEXER !'!C111</f>
        <v>0</v>
      </c>
      <c r="Q101" s="69">
        <f>PREENCHER!Q126*'PARÃMETROS - NÃO MEXER !'!C111</f>
        <v>0</v>
      </c>
      <c r="R101" s="69">
        <f>PREENCHER!R126*'PARÃMETROS - NÃO MEXER !'!C111</f>
        <v>0</v>
      </c>
      <c r="S101" s="69">
        <f>PREENCHER!S126*'PARÃMETROS - NÃO MEXER !'!C111</f>
        <v>0</v>
      </c>
      <c r="T101" s="69">
        <f>PREENCHER!T126*'PARÃMETROS - NÃO MEXER !'!C111</f>
        <v>0</v>
      </c>
      <c r="U101" s="188">
        <f t="shared" si="6"/>
        <v>0</v>
      </c>
      <c r="V101" s="57"/>
    </row>
    <row r="102" spans="1:22" ht="15.75" thickBot="1" x14ac:dyDescent="0.3">
      <c r="A102" s="29">
        <f t="shared" si="7"/>
        <v>4</v>
      </c>
      <c r="B102" s="78" t="s">
        <v>33</v>
      </c>
      <c r="C102" s="20" t="s">
        <v>29</v>
      </c>
      <c r="D102" s="69">
        <f>PREENCHER!D127*'PARÃMETROS - NÃO MEXER !'!C112</f>
        <v>0</v>
      </c>
      <c r="E102" s="69">
        <f>PREENCHER!E127*'PARÃMETROS - NÃO MEXER !'!C112</f>
        <v>0</v>
      </c>
      <c r="F102" s="69">
        <f>PREENCHER!F127*'PARÃMETROS - NÃO MEXER !'!C112</f>
        <v>0</v>
      </c>
      <c r="G102" s="69">
        <f>PREENCHER!G127*'PARÃMETROS - NÃO MEXER !'!C112</f>
        <v>0</v>
      </c>
      <c r="H102" s="69">
        <f>PREENCHER!H127*'PARÃMETROS - NÃO MEXER !'!C112</f>
        <v>0</v>
      </c>
      <c r="I102" s="69">
        <f>PREENCHER!I127*'PARÃMETROS - NÃO MEXER !'!C112</f>
        <v>0</v>
      </c>
      <c r="J102" s="69">
        <f>PREENCHER!J127*'PARÃMETROS - NÃO MEXER !'!C112</f>
        <v>0</v>
      </c>
      <c r="K102" s="69">
        <f>PREENCHER!K127*'PARÃMETROS - NÃO MEXER !'!C112</f>
        <v>0</v>
      </c>
      <c r="L102" s="69">
        <f>PREENCHER!L127*'PARÃMETROS - NÃO MEXER !'!C112</f>
        <v>0</v>
      </c>
      <c r="M102" s="69">
        <f>PREENCHER!M127*'PARÃMETROS - NÃO MEXER !'!C112</f>
        <v>0</v>
      </c>
      <c r="N102" s="69">
        <f>PREENCHER!N127*'PARÃMETROS - NÃO MEXER !'!C112</f>
        <v>0</v>
      </c>
      <c r="O102" s="69">
        <f>PREENCHER!O127*'PARÃMETROS - NÃO MEXER !'!C112</f>
        <v>0</v>
      </c>
      <c r="P102" s="69">
        <f>PREENCHER!P127*'PARÃMETROS - NÃO MEXER !'!C112</f>
        <v>0</v>
      </c>
      <c r="Q102" s="69">
        <f>PREENCHER!Q127*'PARÃMETROS - NÃO MEXER !'!C112</f>
        <v>0</v>
      </c>
      <c r="R102" s="69">
        <f>PREENCHER!R127*'PARÃMETROS - NÃO MEXER !'!C112</f>
        <v>0</v>
      </c>
      <c r="S102" s="69">
        <f>PREENCHER!S127*'PARÃMETROS - NÃO MEXER !'!C112</f>
        <v>0</v>
      </c>
      <c r="T102" s="69">
        <f>PREENCHER!T127*'PARÃMETROS - NÃO MEXER !'!C112</f>
        <v>0</v>
      </c>
      <c r="U102" s="188">
        <f t="shared" si="6"/>
        <v>0</v>
      </c>
      <c r="V102" s="57"/>
    </row>
    <row r="103" spans="1:22" ht="15.75" thickBot="1" x14ac:dyDescent="0.3">
      <c r="A103" s="29">
        <f t="shared" si="7"/>
        <v>5</v>
      </c>
      <c r="B103" s="78" t="s">
        <v>34</v>
      </c>
      <c r="C103" s="20" t="s">
        <v>29</v>
      </c>
      <c r="D103" s="69">
        <f>PREENCHER!D128*'PARÃMETROS - NÃO MEXER !'!C113</f>
        <v>0</v>
      </c>
      <c r="E103" s="69">
        <f>PREENCHER!E128*'PARÃMETROS - NÃO MEXER !'!C113</f>
        <v>0</v>
      </c>
      <c r="F103" s="69">
        <f>PREENCHER!F128*'PARÃMETROS - NÃO MEXER !'!C113</f>
        <v>0</v>
      </c>
      <c r="G103" s="69">
        <f>PREENCHER!G128*'PARÃMETROS - NÃO MEXER !'!C113</f>
        <v>0</v>
      </c>
      <c r="H103" s="69">
        <f>PREENCHER!H128*'PARÃMETROS - NÃO MEXER !'!C113</f>
        <v>0</v>
      </c>
      <c r="I103" s="69">
        <f>PREENCHER!I128*'PARÃMETROS - NÃO MEXER !'!C113</f>
        <v>0</v>
      </c>
      <c r="J103" s="69">
        <f>PREENCHER!J128*'PARÃMETROS - NÃO MEXER !'!C113</f>
        <v>0</v>
      </c>
      <c r="K103" s="69">
        <f>PREENCHER!K128*'PARÃMETROS - NÃO MEXER !'!C113</f>
        <v>0</v>
      </c>
      <c r="L103" s="69">
        <f>PREENCHER!L128*'PARÃMETROS - NÃO MEXER !'!C113</f>
        <v>0</v>
      </c>
      <c r="M103" s="69">
        <f>PREENCHER!M128*'PARÃMETROS - NÃO MEXER !'!C113</f>
        <v>0</v>
      </c>
      <c r="N103" s="69">
        <f>PREENCHER!N128*'PARÃMETROS - NÃO MEXER !'!C113</f>
        <v>0</v>
      </c>
      <c r="O103" s="69">
        <f>PREENCHER!O128*'PARÃMETROS - NÃO MEXER !'!C113</f>
        <v>0</v>
      </c>
      <c r="P103" s="69">
        <f>PREENCHER!P128*'PARÃMETROS - NÃO MEXER !'!C113</f>
        <v>0</v>
      </c>
      <c r="Q103" s="69">
        <f>PREENCHER!Q128*'PARÃMETROS - NÃO MEXER !'!C113</f>
        <v>0</v>
      </c>
      <c r="R103" s="69">
        <f>PREENCHER!R128*'PARÃMETROS - NÃO MEXER !'!C113</f>
        <v>0</v>
      </c>
      <c r="S103" s="69">
        <f>PREENCHER!S128*'PARÃMETROS - NÃO MEXER !'!C113</f>
        <v>0</v>
      </c>
      <c r="T103" s="69">
        <f>PREENCHER!T128*'PARÃMETROS - NÃO MEXER !'!C113</f>
        <v>0</v>
      </c>
      <c r="U103" s="188">
        <f t="shared" si="6"/>
        <v>0</v>
      </c>
      <c r="V103" s="57"/>
    </row>
    <row r="104" spans="1:22" ht="15.75" thickBot="1" x14ac:dyDescent="0.3">
      <c r="A104" s="29">
        <f t="shared" si="7"/>
        <v>6</v>
      </c>
      <c r="B104" s="78" t="s">
        <v>35</v>
      </c>
      <c r="C104" s="20" t="s">
        <v>29</v>
      </c>
      <c r="D104" s="69">
        <f>PREENCHER!D129*'PARÃMETROS - NÃO MEXER !'!C114</f>
        <v>0</v>
      </c>
      <c r="E104" s="69">
        <f>PREENCHER!E129*'PARÃMETROS - NÃO MEXER !'!C114</f>
        <v>0</v>
      </c>
      <c r="F104" s="69">
        <f>PREENCHER!F129*'PARÃMETROS - NÃO MEXER !'!C114</f>
        <v>0</v>
      </c>
      <c r="G104" s="69">
        <f>PREENCHER!G129*'PARÃMETROS - NÃO MEXER !'!C114</f>
        <v>0</v>
      </c>
      <c r="H104" s="69">
        <f>PREENCHER!H129*'PARÃMETROS - NÃO MEXER !'!C114</f>
        <v>0</v>
      </c>
      <c r="I104" s="69">
        <f>PREENCHER!I129*'PARÃMETROS - NÃO MEXER !'!C114</f>
        <v>0</v>
      </c>
      <c r="J104" s="69">
        <f>PREENCHER!J129*'PARÃMETROS - NÃO MEXER !'!C114</f>
        <v>0</v>
      </c>
      <c r="K104" s="69">
        <f>PREENCHER!K129*'PARÃMETROS - NÃO MEXER !'!C114</f>
        <v>0</v>
      </c>
      <c r="L104" s="69">
        <f>PREENCHER!L129*'PARÃMETROS - NÃO MEXER !'!C114</f>
        <v>0</v>
      </c>
      <c r="M104" s="69">
        <f>PREENCHER!M129*'PARÃMETROS - NÃO MEXER !'!C114</f>
        <v>0</v>
      </c>
      <c r="N104" s="69">
        <f>PREENCHER!N129*'PARÃMETROS - NÃO MEXER !'!C114</f>
        <v>0</v>
      </c>
      <c r="O104" s="69">
        <f>PREENCHER!O129*'PARÃMETROS - NÃO MEXER !'!C114</f>
        <v>0</v>
      </c>
      <c r="P104" s="69">
        <f>PREENCHER!P129*'PARÃMETROS - NÃO MEXER !'!C114</f>
        <v>0</v>
      </c>
      <c r="Q104" s="69">
        <f>PREENCHER!Q129*'PARÃMETROS - NÃO MEXER !'!C114</f>
        <v>0</v>
      </c>
      <c r="R104" s="69">
        <f>PREENCHER!R129*'PARÃMETROS - NÃO MEXER !'!C114</f>
        <v>0</v>
      </c>
      <c r="S104" s="69">
        <f>PREENCHER!S129*'PARÃMETROS - NÃO MEXER !'!C114</f>
        <v>0</v>
      </c>
      <c r="T104" s="69">
        <f>PREENCHER!T129*'PARÃMETROS - NÃO MEXER !'!C114</f>
        <v>0</v>
      </c>
      <c r="U104" s="188">
        <f t="shared" si="6"/>
        <v>0</v>
      </c>
      <c r="V104" s="57"/>
    </row>
    <row r="105" spans="1:22" ht="15.75" thickBot="1" x14ac:dyDescent="0.3">
      <c r="A105" s="29">
        <f t="shared" si="7"/>
        <v>7</v>
      </c>
      <c r="B105" s="78" t="s">
        <v>36</v>
      </c>
      <c r="C105" s="20" t="s">
        <v>29</v>
      </c>
      <c r="D105" s="69">
        <f>PREENCHER!D130*'PARÃMETROS - NÃO MEXER !'!C115</f>
        <v>0</v>
      </c>
      <c r="E105" s="69">
        <f>PREENCHER!E130*'PARÃMETROS - NÃO MEXER !'!C115</f>
        <v>0</v>
      </c>
      <c r="F105" s="69">
        <f>PREENCHER!F130*'PARÃMETROS - NÃO MEXER !'!C115</f>
        <v>0</v>
      </c>
      <c r="G105" s="69">
        <f>PREENCHER!G130*'PARÃMETROS - NÃO MEXER !'!C115</f>
        <v>0</v>
      </c>
      <c r="H105" s="69">
        <f>PREENCHER!H130*'PARÃMETROS - NÃO MEXER !'!C115</f>
        <v>0</v>
      </c>
      <c r="I105" s="69">
        <f>PREENCHER!I130*'PARÃMETROS - NÃO MEXER !'!C115</f>
        <v>0</v>
      </c>
      <c r="J105" s="69">
        <f>PREENCHER!J130*'PARÃMETROS - NÃO MEXER !'!C115</f>
        <v>0</v>
      </c>
      <c r="K105" s="69">
        <f>PREENCHER!K130*'PARÃMETROS - NÃO MEXER !'!C115</f>
        <v>0</v>
      </c>
      <c r="L105" s="69">
        <f>PREENCHER!L130*'PARÃMETROS - NÃO MEXER !'!C115</f>
        <v>0</v>
      </c>
      <c r="M105" s="69">
        <f>PREENCHER!M130*'PARÃMETROS - NÃO MEXER !'!C115</f>
        <v>0</v>
      </c>
      <c r="N105" s="69">
        <f>PREENCHER!N130*'PARÃMETROS - NÃO MEXER !'!C115</f>
        <v>0</v>
      </c>
      <c r="O105" s="69">
        <f>PREENCHER!O130*'PARÃMETROS - NÃO MEXER !'!C115</f>
        <v>0</v>
      </c>
      <c r="P105" s="69">
        <f>PREENCHER!P130*'PARÃMETROS - NÃO MEXER !'!C115</f>
        <v>0</v>
      </c>
      <c r="Q105" s="69">
        <f>PREENCHER!Q130*'PARÃMETROS - NÃO MEXER !'!C115</f>
        <v>0</v>
      </c>
      <c r="R105" s="69">
        <f>PREENCHER!R130*'PARÃMETROS - NÃO MEXER !'!C115</f>
        <v>0</v>
      </c>
      <c r="S105" s="69">
        <f>PREENCHER!S130*'PARÃMETROS - NÃO MEXER !'!C115</f>
        <v>0</v>
      </c>
      <c r="T105" s="69">
        <f>PREENCHER!T130*'PARÃMETROS - NÃO MEXER !'!C115</f>
        <v>0</v>
      </c>
      <c r="U105" s="188">
        <f t="shared" si="6"/>
        <v>0</v>
      </c>
      <c r="V105" s="57"/>
    </row>
    <row r="106" spans="1:22" ht="26.25" thickBot="1" x14ac:dyDescent="0.3">
      <c r="A106" s="29">
        <f t="shared" si="7"/>
        <v>8</v>
      </c>
      <c r="B106" s="78" t="s">
        <v>37</v>
      </c>
      <c r="C106" s="20" t="s">
        <v>29</v>
      </c>
      <c r="D106" s="69">
        <f>PREENCHER!D131*'PARÃMETROS - NÃO MEXER !'!C116</f>
        <v>0</v>
      </c>
      <c r="E106" s="69">
        <f>PREENCHER!E131*'PARÃMETROS - NÃO MEXER !'!C116</f>
        <v>0</v>
      </c>
      <c r="F106" s="69">
        <f>PREENCHER!F131*'PARÃMETROS - NÃO MEXER !'!C116</f>
        <v>0</v>
      </c>
      <c r="G106" s="69">
        <f>PREENCHER!G131*'PARÃMETROS - NÃO MEXER !'!C116</f>
        <v>0</v>
      </c>
      <c r="H106" s="69">
        <f>PREENCHER!H131*'PARÃMETROS - NÃO MEXER !'!C116</f>
        <v>0</v>
      </c>
      <c r="I106" s="69">
        <f>PREENCHER!I131*'PARÃMETROS - NÃO MEXER !'!C116</f>
        <v>0</v>
      </c>
      <c r="J106" s="69">
        <f>PREENCHER!J131*'PARÃMETROS - NÃO MEXER !'!C116</f>
        <v>0</v>
      </c>
      <c r="K106" s="69">
        <f>PREENCHER!K131*'PARÃMETROS - NÃO MEXER !'!C116</f>
        <v>0</v>
      </c>
      <c r="L106" s="69">
        <f>PREENCHER!L131*'PARÃMETROS - NÃO MEXER !'!C116</f>
        <v>0</v>
      </c>
      <c r="M106" s="69">
        <f>PREENCHER!M131*'PARÃMETROS - NÃO MEXER !'!C116</f>
        <v>0</v>
      </c>
      <c r="N106" s="69">
        <f>PREENCHER!N131*'PARÃMETROS - NÃO MEXER !'!C116</f>
        <v>0</v>
      </c>
      <c r="O106" s="69">
        <f>PREENCHER!O131*'PARÃMETROS - NÃO MEXER !'!C116</f>
        <v>0</v>
      </c>
      <c r="P106" s="69">
        <f>PREENCHER!P131*'PARÃMETROS - NÃO MEXER !'!C116</f>
        <v>0</v>
      </c>
      <c r="Q106" s="69">
        <f>PREENCHER!Q131*'PARÃMETROS - NÃO MEXER !'!C116</f>
        <v>0</v>
      </c>
      <c r="R106" s="69">
        <f>PREENCHER!R131*'PARÃMETROS - NÃO MEXER !'!C116</f>
        <v>0</v>
      </c>
      <c r="S106" s="69">
        <f>PREENCHER!S131*'PARÃMETROS - NÃO MEXER !'!C116</f>
        <v>0</v>
      </c>
      <c r="T106" s="69">
        <f>PREENCHER!T131*'PARÃMETROS - NÃO MEXER !'!C116</f>
        <v>0</v>
      </c>
      <c r="U106" s="188">
        <f t="shared" si="6"/>
        <v>0</v>
      </c>
      <c r="V106" s="57"/>
    </row>
    <row r="107" spans="1:22" ht="15.75" thickBot="1" x14ac:dyDescent="0.3">
      <c r="A107" s="29">
        <f t="shared" si="7"/>
        <v>9</v>
      </c>
      <c r="B107" s="78" t="s">
        <v>57</v>
      </c>
      <c r="C107" s="20" t="s">
        <v>29</v>
      </c>
      <c r="D107" s="69">
        <f>PREENCHER!D132*'PARÃMETROS - NÃO MEXER !'!C117</f>
        <v>0</v>
      </c>
      <c r="E107" s="69">
        <f>PREENCHER!E132*'PARÃMETROS - NÃO MEXER !'!C117</f>
        <v>0</v>
      </c>
      <c r="F107" s="69">
        <f>PREENCHER!F132*'PARÃMETROS - NÃO MEXER !'!C117</f>
        <v>0</v>
      </c>
      <c r="G107" s="69">
        <f>PREENCHER!G132*'PARÃMETROS - NÃO MEXER !'!C117</f>
        <v>0</v>
      </c>
      <c r="H107" s="69">
        <f>PREENCHER!H132*'PARÃMETROS - NÃO MEXER !'!C117</f>
        <v>0</v>
      </c>
      <c r="I107" s="69">
        <f>PREENCHER!I132*'PARÃMETROS - NÃO MEXER !'!C117</f>
        <v>0</v>
      </c>
      <c r="J107" s="69">
        <f>PREENCHER!J132*'PARÃMETROS - NÃO MEXER !'!C117</f>
        <v>0</v>
      </c>
      <c r="K107" s="69">
        <f>PREENCHER!K132*'PARÃMETROS - NÃO MEXER !'!C117</f>
        <v>0</v>
      </c>
      <c r="L107" s="69">
        <f>PREENCHER!L132*'PARÃMETROS - NÃO MEXER !'!C117</f>
        <v>0</v>
      </c>
      <c r="M107" s="69">
        <f>PREENCHER!M132*'PARÃMETROS - NÃO MEXER !'!C117</f>
        <v>0</v>
      </c>
      <c r="N107" s="69">
        <f>PREENCHER!N132*'PARÃMETROS - NÃO MEXER !'!C117</f>
        <v>0</v>
      </c>
      <c r="O107" s="69">
        <f>PREENCHER!O132*'PARÃMETROS - NÃO MEXER !'!C117</f>
        <v>0</v>
      </c>
      <c r="P107" s="69">
        <f>PREENCHER!P132*'PARÃMETROS - NÃO MEXER !'!C117</f>
        <v>0</v>
      </c>
      <c r="Q107" s="69">
        <f>PREENCHER!Q132*'PARÃMETROS - NÃO MEXER !'!C117</f>
        <v>0</v>
      </c>
      <c r="R107" s="69">
        <f>PREENCHER!R132*'PARÃMETROS - NÃO MEXER !'!C117</f>
        <v>0</v>
      </c>
      <c r="S107" s="69">
        <f>PREENCHER!S132*'PARÃMETROS - NÃO MEXER !'!C117</f>
        <v>0</v>
      </c>
      <c r="T107" s="69">
        <f>PREENCHER!T132*'PARÃMETROS - NÃO MEXER !'!C117</f>
        <v>0</v>
      </c>
      <c r="U107" s="188">
        <f t="shared" si="6"/>
        <v>0</v>
      </c>
      <c r="V107" s="57"/>
    </row>
    <row r="108" spans="1:22" ht="15.75" thickBot="1" x14ac:dyDescent="0.3">
      <c r="A108" s="29">
        <f t="shared" si="7"/>
        <v>10</v>
      </c>
      <c r="B108" s="78" t="s">
        <v>58</v>
      </c>
      <c r="C108" s="20" t="s">
        <v>29</v>
      </c>
      <c r="D108" s="69">
        <f>PREENCHER!D133*'PARÃMETROS - NÃO MEXER !'!C118</f>
        <v>0</v>
      </c>
      <c r="E108" s="69">
        <f>PREENCHER!E133*'PARÃMETROS - NÃO MEXER !'!C118</f>
        <v>0</v>
      </c>
      <c r="F108" s="69">
        <f>PREENCHER!F133*'PARÃMETROS - NÃO MEXER !'!C118</f>
        <v>0</v>
      </c>
      <c r="G108" s="69">
        <f>PREENCHER!G133*'PARÃMETROS - NÃO MEXER !'!C118</f>
        <v>0</v>
      </c>
      <c r="H108" s="69">
        <f>PREENCHER!H133*'PARÃMETROS - NÃO MEXER !'!C118</f>
        <v>0</v>
      </c>
      <c r="I108" s="69">
        <f>PREENCHER!I133*'PARÃMETROS - NÃO MEXER !'!C118</f>
        <v>0</v>
      </c>
      <c r="J108" s="69">
        <f>PREENCHER!J133*'PARÃMETROS - NÃO MEXER !'!C118</f>
        <v>0</v>
      </c>
      <c r="K108" s="69">
        <f>PREENCHER!K133*'PARÃMETROS - NÃO MEXER !'!C118</f>
        <v>0</v>
      </c>
      <c r="L108" s="69">
        <f>PREENCHER!L133*'PARÃMETROS - NÃO MEXER !'!C118</f>
        <v>0</v>
      </c>
      <c r="M108" s="69">
        <f>PREENCHER!M133*'PARÃMETROS - NÃO MEXER !'!C118</f>
        <v>0</v>
      </c>
      <c r="N108" s="69">
        <f>PREENCHER!N133*'PARÃMETROS - NÃO MEXER !'!C118</f>
        <v>0</v>
      </c>
      <c r="O108" s="69">
        <f>PREENCHER!O133*'PARÃMETROS - NÃO MEXER !'!C118</f>
        <v>0</v>
      </c>
      <c r="P108" s="69">
        <f>PREENCHER!P133*'PARÃMETROS - NÃO MEXER !'!C118</f>
        <v>0</v>
      </c>
      <c r="Q108" s="69">
        <f>PREENCHER!Q133*'PARÃMETROS - NÃO MEXER !'!C118</f>
        <v>0</v>
      </c>
      <c r="R108" s="69">
        <f>PREENCHER!R133*'PARÃMETROS - NÃO MEXER !'!C118</f>
        <v>0</v>
      </c>
      <c r="S108" s="69">
        <f>PREENCHER!S133*'PARÃMETROS - NÃO MEXER !'!C118</f>
        <v>0</v>
      </c>
      <c r="T108" s="69">
        <f>PREENCHER!T133*'PARÃMETROS - NÃO MEXER !'!C118</f>
        <v>0</v>
      </c>
      <c r="U108" s="188">
        <f t="shared" si="6"/>
        <v>0</v>
      </c>
      <c r="V108" s="57"/>
    </row>
    <row r="109" spans="1:22" ht="15.75" thickBot="1" x14ac:dyDescent="0.3">
      <c r="A109" s="29">
        <f t="shared" si="7"/>
        <v>11</v>
      </c>
      <c r="B109" s="78" t="s">
        <v>38</v>
      </c>
      <c r="C109" s="20" t="s">
        <v>29</v>
      </c>
      <c r="D109" s="69">
        <f>PREENCHER!D134*'PARÃMETROS - NÃO MEXER !'!C119</f>
        <v>0</v>
      </c>
      <c r="E109" s="69">
        <f>PREENCHER!E134*'PARÃMETROS - NÃO MEXER !'!C119</f>
        <v>0</v>
      </c>
      <c r="F109" s="69">
        <f>PREENCHER!F134*'PARÃMETROS - NÃO MEXER !'!C119</f>
        <v>0</v>
      </c>
      <c r="G109" s="69">
        <f>PREENCHER!G134*'PARÃMETROS - NÃO MEXER !'!C119</f>
        <v>0</v>
      </c>
      <c r="H109" s="69">
        <f>PREENCHER!H134*'PARÃMETROS - NÃO MEXER !'!C119</f>
        <v>0</v>
      </c>
      <c r="I109" s="69">
        <f>PREENCHER!I134*'PARÃMETROS - NÃO MEXER !'!C119</f>
        <v>0</v>
      </c>
      <c r="J109" s="69">
        <f>PREENCHER!J134*'PARÃMETROS - NÃO MEXER !'!C119</f>
        <v>0</v>
      </c>
      <c r="K109" s="69">
        <f>PREENCHER!K134*'PARÃMETROS - NÃO MEXER !'!C119</f>
        <v>0</v>
      </c>
      <c r="L109" s="69">
        <f>PREENCHER!L134*'PARÃMETROS - NÃO MEXER !'!C119</f>
        <v>0</v>
      </c>
      <c r="M109" s="69">
        <f>PREENCHER!M134*'PARÃMETROS - NÃO MEXER !'!C119</f>
        <v>0</v>
      </c>
      <c r="N109" s="69">
        <f>PREENCHER!N134*'PARÃMETROS - NÃO MEXER !'!C119</f>
        <v>0</v>
      </c>
      <c r="O109" s="69">
        <f>PREENCHER!O134*'PARÃMETROS - NÃO MEXER !'!C119</f>
        <v>0</v>
      </c>
      <c r="P109" s="69">
        <f>PREENCHER!P134*'PARÃMETROS - NÃO MEXER !'!C119</f>
        <v>0</v>
      </c>
      <c r="Q109" s="69">
        <f>PREENCHER!Q134*'PARÃMETROS - NÃO MEXER !'!C119</f>
        <v>0</v>
      </c>
      <c r="R109" s="69">
        <f>PREENCHER!R134*'PARÃMETROS - NÃO MEXER !'!C119</f>
        <v>0</v>
      </c>
      <c r="S109" s="69">
        <f>PREENCHER!S134*'PARÃMETROS - NÃO MEXER !'!C119</f>
        <v>0</v>
      </c>
      <c r="T109" s="69">
        <f>PREENCHER!T134*'PARÃMETROS - NÃO MEXER !'!C119</f>
        <v>0</v>
      </c>
      <c r="U109" s="188">
        <f t="shared" si="6"/>
        <v>0</v>
      </c>
      <c r="V109" s="57"/>
    </row>
    <row r="110" spans="1:22" ht="39" thickBot="1" x14ac:dyDescent="0.3">
      <c r="A110" s="29">
        <f t="shared" si="7"/>
        <v>12</v>
      </c>
      <c r="B110" s="78" t="s">
        <v>39</v>
      </c>
      <c r="C110" s="20" t="s">
        <v>29</v>
      </c>
      <c r="D110" s="69">
        <f>PREENCHER!D135*'PARÃMETROS - NÃO MEXER !'!C120</f>
        <v>0</v>
      </c>
      <c r="E110" s="69">
        <f>PREENCHER!E135*'PARÃMETROS - NÃO MEXER !'!C120</f>
        <v>0</v>
      </c>
      <c r="F110" s="69">
        <f>PREENCHER!F135*'PARÃMETROS - NÃO MEXER !'!C120</f>
        <v>0</v>
      </c>
      <c r="G110" s="69">
        <f>PREENCHER!G135*'PARÃMETROS - NÃO MEXER !'!C120</f>
        <v>0</v>
      </c>
      <c r="H110" s="69">
        <f>PREENCHER!H135*'PARÃMETROS - NÃO MEXER !'!C120</f>
        <v>0</v>
      </c>
      <c r="I110" s="69">
        <f>PREENCHER!I135*'PARÃMETROS - NÃO MEXER !'!C120</f>
        <v>0</v>
      </c>
      <c r="J110" s="69">
        <f>PREENCHER!J135*'PARÃMETROS - NÃO MEXER !'!C120</f>
        <v>0</v>
      </c>
      <c r="K110" s="69">
        <f>PREENCHER!K135*'PARÃMETROS - NÃO MEXER !'!C120</f>
        <v>0</v>
      </c>
      <c r="L110" s="69">
        <f>PREENCHER!L135*'PARÃMETROS - NÃO MEXER !'!C120</f>
        <v>0</v>
      </c>
      <c r="M110" s="69">
        <f>PREENCHER!M135*'PARÃMETROS - NÃO MEXER !'!C120</f>
        <v>0</v>
      </c>
      <c r="N110" s="69">
        <f>PREENCHER!N135*'PARÃMETROS - NÃO MEXER !'!C120</f>
        <v>0</v>
      </c>
      <c r="O110" s="69">
        <f>PREENCHER!O135*'PARÃMETROS - NÃO MEXER !'!C120</f>
        <v>0</v>
      </c>
      <c r="P110" s="69">
        <f>PREENCHER!P135*'PARÃMETROS - NÃO MEXER !'!C120</f>
        <v>0</v>
      </c>
      <c r="Q110" s="69">
        <f>PREENCHER!Q135*'PARÃMETROS - NÃO MEXER !'!C120</f>
        <v>0</v>
      </c>
      <c r="R110" s="69">
        <f>PREENCHER!R135*'PARÃMETROS - NÃO MEXER !'!C120</f>
        <v>0</v>
      </c>
      <c r="S110" s="69">
        <f>PREENCHER!S135*'PARÃMETROS - NÃO MEXER !'!C120</f>
        <v>0</v>
      </c>
      <c r="T110" s="69">
        <f>PREENCHER!T135*'PARÃMETROS - NÃO MEXER !'!C120</f>
        <v>0</v>
      </c>
      <c r="U110" s="188">
        <f t="shared" si="6"/>
        <v>0</v>
      </c>
      <c r="V110" s="57"/>
    </row>
    <row r="111" spans="1:22" ht="26.25" thickBot="1" x14ac:dyDescent="0.3">
      <c r="A111" s="29">
        <f t="shared" si="7"/>
        <v>13</v>
      </c>
      <c r="B111" s="78" t="s">
        <v>40</v>
      </c>
      <c r="C111" s="20" t="s">
        <v>29</v>
      </c>
      <c r="D111" s="69">
        <f>PREENCHER!D136*'PARÃMETROS - NÃO MEXER !'!C121</f>
        <v>0</v>
      </c>
      <c r="E111" s="69">
        <f>PREENCHER!E136*'PARÃMETROS - NÃO MEXER !'!C121</f>
        <v>0</v>
      </c>
      <c r="F111" s="69">
        <f>PREENCHER!F136*'PARÃMETROS - NÃO MEXER !'!C121</f>
        <v>0</v>
      </c>
      <c r="G111" s="69">
        <f>PREENCHER!G136*'PARÃMETROS - NÃO MEXER !'!C121</f>
        <v>0</v>
      </c>
      <c r="H111" s="69">
        <f>PREENCHER!H136*'PARÃMETROS - NÃO MEXER !'!C121</f>
        <v>0</v>
      </c>
      <c r="I111" s="69">
        <f>PREENCHER!I136*'PARÃMETROS - NÃO MEXER !'!C121</f>
        <v>0</v>
      </c>
      <c r="J111" s="69">
        <f>PREENCHER!J136*'PARÃMETROS - NÃO MEXER !'!C121</f>
        <v>0</v>
      </c>
      <c r="K111" s="69">
        <f>PREENCHER!K136*'PARÃMETROS - NÃO MEXER !'!C121</f>
        <v>0</v>
      </c>
      <c r="L111" s="69">
        <f>PREENCHER!L136*'PARÃMETROS - NÃO MEXER !'!C121</f>
        <v>0</v>
      </c>
      <c r="M111" s="69">
        <f>PREENCHER!M136*'PARÃMETROS - NÃO MEXER !'!C121</f>
        <v>0</v>
      </c>
      <c r="N111" s="69">
        <f>PREENCHER!N136*'PARÃMETROS - NÃO MEXER !'!C121</f>
        <v>0</v>
      </c>
      <c r="O111" s="69">
        <f>PREENCHER!O136*'PARÃMETROS - NÃO MEXER !'!C121</f>
        <v>0</v>
      </c>
      <c r="P111" s="69">
        <f>PREENCHER!P136*'PARÃMETROS - NÃO MEXER !'!C121</f>
        <v>0</v>
      </c>
      <c r="Q111" s="69">
        <f>PREENCHER!Q136*'PARÃMETROS - NÃO MEXER !'!C121</f>
        <v>0</v>
      </c>
      <c r="R111" s="69">
        <f>PREENCHER!R136*'PARÃMETROS - NÃO MEXER !'!C121</f>
        <v>0</v>
      </c>
      <c r="S111" s="69">
        <f>PREENCHER!S136*'PARÃMETROS - NÃO MEXER !'!C121</f>
        <v>0</v>
      </c>
      <c r="T111" s="69">
        <f>PREENCHER!T136*'PARÃMETROS - NÃO MEXER !'!C121</f>
        <v>0</v>
      </c>
      <c r="U111" s="188">
        <f t="shared" si="6"/>
        <v>0</v>
      </c>
      <c r="V111" s="57"/>
    </row>
    <row r="112" spans="1:22" ht="26.25" thickBot="1" x14ac:dyDescent="0.3">
      <c r="A112" s="29">
        <f t="shared" si="7"/>
        <v>14</v>
      </c>
      <c r="B112" s="78" t="s">
        <v>41</v>
      </c>
      <c r="C112" s="20" t="s">
        <v>29</v>
      </c>
      <c r="D112" s="69">
        <f>PREENCHER!D137*'PARÃMETROS - NÃO MEXER !'!C122</f>
        <v>0</v>
      </c>
      <c r="E112" s="69">
        <f>PREENCHER!E137*'PARÃMETROS - NÃO MEXER !'!C122</f>
        <v>0</v>
      </c>
      <c r="F112" s="69">
        <f>PREENCHER!F137*'PARÃMETROS - NÃO MEXER !'!C122</f>
        <v>0</v>
      </c>
      <c r="G112" s="69">
        <f>PREENCHER!G137*'PARÃMETROS - NÃO MEXER !'!C122</f>
        <v>0</v>
      </c>
      <c r="H112" s="69">
        <f>PREENCHER!H137*'PARÃMETROS - NÃO MEXER !'!C122</f>
        <v>0</v>
      </c>
      <c r="I112" s="69">
        <f>PREENCHER!I137*'PARÃMETROS - NÃO MEXER !'!C122</f>
        <v>0</v>
      </c>
      <c r="J112" s="69">
        <f>PREENCHER!J137*'PARÃMETROS - NÃO MEXER !'!C122</f>
        <v>0</v>
      </c>
      <c r="K112" s="69">
        <f>PREENCHER!K137*'PARÃMETROS - NÃO MEXER !'!C122</f>
        <v>0</v>
      </c>
      <c r="L112" s="69">
        <f>PREENCHER!L137*'PARÃMETROS - NÃO MEXER !'!C122</f>
        <v>0</v>
      </c>
      <c r="M112" s="69">
        <f>PREENCHER!M137*'PARÃMETROS - NÃO MEXER !'!C122</f>
        <v>0</v>
      </c>
      <c r="N112" s="69">
        <f>PREENCHER!N137*'PARÃMETROS - NÃO MEXER !'!C122</f>
        <v>0</v>
      </c>
      <c r="O112" s="69">
        <f>PREENCHER!O137*'PARÃMETROS - NÃO MEXER !'!C122</f>
        <v>0</v>
      </c>
      <c r="P112" s="69">
        <f>PREENCHER!P137*'PARÃMETROS - NÃO MEXER !'!C122</f>
        <v>0</v>
      </c>
      <c r="Q112" s="69">
        <f>PREENCHER!Q137*'PARÃMETROS - NÃO MEXER !'!C122</f>
        <v>0</v>
      </c>
      <c r="R112" s="69">
        <f>PREENCHER!R137*'PARÃMETROS - NÃO MEXER !'!C122</f>
        <v>0</v>
      </c>
      <c r="S112" s="69">
        <f>PREENCHER!S137*'PARÃMETROS - NÃO MEXER !'!C122</f>
        <v>0</v>
      </c>
      <c r="T112" s="69">
        <f>PREENCHER!T137*'PARÃMETROS - NÃO MEXER !'!C122</f>
        <v>0</v>
      </c>
      <c r="U112" s="188">
        <f t="shared" si="6"/>
        <v>0</v>
      </c>
      <c r="V112" s="57"/>
    </row>
    <row r="113" spans="1:22" ht="26.25" thickBot="1" x14ac:dyDescent="0.3">
      <c r="A113" s="29">
        <f t="shared" si="7"/>
        <v>15</v>
      </c>
      <c r="B113" s="78" t="s">
        <v>42</v>
      </c>
      <c r="C113" s="20" t="s">
        <v>29</v>
      </c>
      <c r="D113" s="69">
        <f>PREENCHER!D138*'PARÃMETROS - NÃO MEXER !'!C123</f>
        <v>0</v>
      </c>
      <c r="E113" s="69">
        <f>PREENCHER!E138*'PARÃMETROS - NÃO MEXER !'!C123</f>
        <v>0</v>
      </c>
      <c r="F113" s="69">
        <f>PREENCHER!F138*'PARÃMETROS - NÃO MEXER !'!C123</f>
        <v>0</v>
      </c>
      <c r="G113" s="69">
        <f>PREENCHER!G138*'PARÃMETROS - NÃO MEXER !'!C123</f>
        <v>0</v>
      </c>
      <c r="H113" s="69">
        <f>PREENCHER!H138*'PARÃMETROS - NÃO MEXER !'!C123</f>
        <v>0</v>
      </c>
      <c r="I113" s="69">
        <f>PREENCHER!I138*'PARÃMETROS - NÃO MEXER !'!C123</f>
        <v>0</v>
      </c>
      <c r="J113" s="69">
        <f>PREENCHER!J138*'PARÃMETROS - NÃO MEXER !'!C123</f>
        <v>0</v>
      </c>
      <c r="K113" s="69">
        <f>PREENCHER!K138*'PARÃMETROS - NÃO MEXER !'!C123</f>
        <v>0</v>
      </c>
      <c r="L113" s="69">
        <f>PREENCHER!L138*'PARÃMETROS - NÃO MEXER !'!C123</f>
        <v>0</v>
      </c>
      <c r="M113" s="69">
        <f>PREENCHER!M138*'PARÃMETROS - NÃO MEXER !'!C123</f>
        <v>0</v>
      </c>
      <c r="N113" s="69">
        <f>PREENCHER!N138*'PARÃMETROS - NÃO MEXER !'!C123</f>
        <v>0</v>
      </c>
      <c r="O113" s="69">
        <f>PREENCHER!O138*'PARÃMETROS - NÃO MEXER !'!C123</f>
        <v>0</v>
      </c>
      <c r="P113" s="69">
        <f>PREENCHER!P138*'PARÃMETROS - NÃO MEXER !'!C123</f>
        <v>0</v>
      </c>
      <c r="Q113" s="69">
        <f>PREENCHER!Q138*'PARÃMETROS - NÃO MEXER !'!C123</f>
        <v>0</v>
      </c>
      <c r="R113" s="69">
        <f>PREENCHER!R138*'PARÃMETROS - NÃO MEXER !'!C123</f>
        <v>0</v>
      </c>
      <c r="S113" s="69">
        <f>PREENCHER!S138*'PARÃMETROS - NÃO MEXER !'!C123</f>
        <v>0</v>
      </c>
      <c r="T113" s="69">
        <f>PREENCHER!T138*'PARÃMETROS - NÃO MEXER !'!C123</f>
        <v>0</v>
      </c>
      <c r="U113" s="188">
        <f t="shared" si="6"/>
        <v>0</v>
      </c>
      <c r="V113" s="57"/>
    </row>
    <row r="114" spans="1:22" ht="39" thickBot="1" x14ac:dyDescent="0.3">
      <c r="A114" s="29">
        <f t="shared" si="7"/>
        <v>16</v>
      </c>
      <c r="B114" s="78" t="s">
        <v>43</v>
      </c>
      <c r="C114" s="20" t="s">
        <v>29</v>
      </c>
      <c r="D114" s="69">
        <f>PREENCHER!D139*'PARÃMETROS - NÃO MEXER !'!C124</f>
        <v>0</v>
      </c>
      <c r="E114" s="69">
        <f>PREENCHER!E139*'PARÃMETROS - NÃO MEXER !'!C124</f>
        <v>0</v>
      </c>
      <c r="F114" s="69">
        <f>PREENCHER!F139*'PARÃMETROS - NÃO MEXER !'!C124</f>
        <v>0</v>
      </c>
      <c r="G114" s="69">
        <f>PREENCHER!G139*'PARÃMETROS - NÃO MEXER !'!C124</f>
        <v>0</v>
      </c>
      <c r="H114" s="69">
        <f>PREENCHER!H139*'PARÃMETROS - NÃO MEXER !'!C124</f>
        <v>0</v>
      </c>
      <c r="I114" s="69">
        <f>PREENCHER!I139*'PARÃMETROS - NÃO MEXER !'!C124</f>
        <v>0</v>
      </c>
      <c r="J114" s="69">
        <f>PREENCHER!J139*'PARÃMETROS - NÃO MEXER !'!C124</f>
        <v>0</v>
      </c>
      <c r="K114" s="69">
        <f>PREENCHER!K139*'PARÃMETROS - NÃO MEXER !'!C124</f>
        <v>0</v>
      </c>
      <c r="L114" s="69">
        <f>PREENCHER!L139*'PARÃMETROS - NÃO MEXER !'!C124</f>
        <v>0</v>
      </c>
      <c r="M114" s="69">
        <f>PREENCHER!M139*'PARÃMETROS - NÃO MEXER !'!C124</f>
        <v>0</v>
      </c>
      <c r="N114" s="69">
        <f>PREENCHER!N139*'PARÃMETROS - NÃO MEXER !'!C124</f>
        <v>0</v>
      </c>
      <c r="O114" s="69">
        <f>PREENCHER!O139*'PARÃMETROS - NÃO MEXER !'!C124</f>
        <v>0</v>
      </c>
      <c r="P114" s="69">
        <f>PREENCHER!P139*'PARÃMETROS - NÃO MEXER !'!C124</f>
        <v>0</v>
      </c>
      <c r="Q114" s="69">
        <f>PREENCHER!Q139*'PARÃMETROS - NÃO MEXER !'!C124</f>
        <v>0</v>
      </c>
      <c r="R114" s="69">
        <f>PREENCHER!R139*'PARÃMETROS - NÃO MEXER !'!C124</f>
        <v>0</v>
      </c>
      <c r="S114" s="69">
        <f>PREENCHER!S139*'PARÃMETROS - NÃO MEXER !'!C124</f>
        <v>0</v>
      </c>
      <c r="T114" s="69">
        <f>PREENCHER!T139*'PARÃMETROS - NÃO MEXER !'!C124</f>
        <v>0</v>
      </c>
      <c r="U114" s="188">
        <f t="shared" si="6"/>
        <v>0</v>
      </c>
      <c r="V114" s="57"/>
    </row>
    <row r="115" spans="1:22" ht="39" thickBot="1" x14ac:dyDescent="0.3">
      <c r="A115" s="29">
        <f t="shared" si="7"/>
        <v>17</v>
      </c>
      <c r="B115" s="78" t="s">
        <v>44</v>
      </c>
      <c r="C115" s="20" t="s">
        <v>29</v>
      </c>
      <c r="D115" s="69">
        <f>PREENCHER!D140*'PARÃMETROS - NÃO MEXER !'!C125</f>
        <v>0</v>
      </c>
      <c r="E115" s="69">
        <f>PREENCHER!E140*'PARÃMETROS - NÃO MEXER !'!C125</f>
        <v>0</v>
      </c>
      <c r="F115" s="69">
        <f>PREENCHER!F140*'PARÃMETROS - NÃO MEXER !'!C125</f>
        <v>0</v>
      </c>
      <c r="G115" s="69">
        <f>PREENCHER!G140*'PARÃMETROS - NÃO MEXER !'!C125</f>
        <v>0</v>
      </c>
      <c r="H115" s="69">
        <f>PREENCHER!H140*'PARÃMETROS - NÃO MEXER !'!C125</f>
        <v>0</v>
      </c>
      <c r="I115" s="69">
        <f>PREENCHER!I140*'PARÃMETROS - NÃO MEXER !'!C125</f>
        <v>0</v>
      </c>
      <c r="J115" s="69">
        <f>PREENCHER!J140*'PARÃMETROS - NÃO MEXER !'!C125</f>
        <v>0</v>
      </c>
      <c r="K115" s="69">
        <f>PREENCHER!K140*'PARÃMETROS - NÃO MEXER !'!C125</f>
        <v>0</v>
      </c>
      <c r="L115" s="69">
        <f>PREENCHER!L140*'PARÃMETROS - NÃO MEXER !'!C125</f>
        <v>0</v>
      </c>
      <c r="M115" s="69">
        <f>PREENCHER!M140*'PARÃMETROS - NÃO MEXER !'!C125</f>
        <v>0</v>
      </c>
      <c r="N115" s="69">
        <f>PREENCHER!N140*'PARÃMETROS - NÃO MEXER !'!C125</f>
        <v>0</v>
      </c>
      <c r="O115" s="69">
        <f>PREENCHER!O140*'PARÃMETROS - NÃO MEXER !'!C125</f>
        <v>0</v>
      </c>
      <c r="P115" s="69">
        <f>PREENCHER!P140*'PARÃMETROS - NÃO MEXER !'!C125</f>
        <v>0</v>
      </c>
      <c r="Q115" s="69">
        <f>PREENCHER!Q140*'PARÃMETROS - NÃO MEXER !'!C125</f>
        <v>0</v>
      </c>
      <c r="R115" s="69">
        <f>PREENCHER!R140*'PARÃMETROS - NÃO MEXER !'!C125</f>
        <v>0</v>
      </c>
      <c r="S115" s="69">
        <f>PREENCHER!S140*'PARÃMETROS - NÃO MEXER !'!C125</f>
        <v>0</v>
      </c>
      <c r="T115" s="69">
        <f>PREENCHER!T140*'PARÃMETROS - NÃO MEXER !'!C125</f>
        <v>0</v>
      </c>
      <c r="U115" s="188">
        <f t="shared" si="6"/>
        <v>0</v>
      </c>
      <c r="V115" s="57"/>
    </row>
    <row r="116" spans="1:22" ht="26.25" thickBot="1" x14ac:dyDescent="0.3">
      <c r="A116" s="29">
        <f t="shared" si="7"/>
        <v>18</v>
      </c>
      <c r="B116" s="78" t="s">
        <v>45</v>
      </c>
      <c r="C116" s="20" t="s">
        <v>29</v>
      </c>
      <c r="D116" s="69">
        <f>PREENCHER!D141*'PARÃMETROS - NÃO MEXER !'!C126</f>
        <v>0</v>
      </c>
      <c r="E116" s="69">
        <f>PREENCHER!E141*'PARÃMETROS - NÃO MEXER !'!C126</f>
        <v>0</v>
      </c>
      <c r="F116" s="69">
        <f>PREENCHER!F141*'PARÃMETROS - NÃO MEXER !'!C126</f>
        <v>0</v>
      </c>
      <c r="G116" s="69">
        <f>PREENCHER!G141*'PARÃMETROS - NÃO MEXER !'!C126</f>
        <v>0</v>
      </c>
      <c r="H116" s="69">
        <f>PREENCHER!H141*'PARÃMETROS - NÃO MEXER !'!C126</f>
        <v>0</v>
      </c>
      <c r="I116" s="69">
        <f>PREENCHER!I141*'PARÃMETROS - NÃO MEXER !'!C126</f>
        <v>0</v>
      </c>
      <c r="J116" s="69">
        <f>PREENCHER!J141*'PARÃMETROS - NÃO MEXER !'!C126</f>
        <v>0</v>
      </c>
      <c r="K116" s="69">
        <f>PREENCHER!K141*'PARÃMETROS - NÃO MEXER !'!C126</f>
        <v>0</v>
      </c>
      <c r="L116" s="69">
        <f>PREENCHER!L141*'PARÃMETROS - NÃO MEXER !'!C126</f>
        <v>0</v>
      </c>
      <c r="M116" s="69">
        <f>PREENCHER!M141*'PARÃMETROS - NÃO MEXER !'!C126</f>
        <v>0</v>
      </c>
      <c r="N116" s="69">
        <f>PREENCHER!N141*'PARÃMETROS - NÃO MEXER !'!C126</f>
        <v>0</v>
      </c>
      <c r="O116" s="69">
        <f>PREENCHER!O141*'PARÃMETROS - NÃO MEXER !'!C126</f>
        <v>0</v>
      </c>
      <c r="P116" s="69">
        <f>PREENCHER!P141*'PARÃMETROS - NÃO MEXER !'!C126</f>
        <v>0</v>
      </c>
      <c r="Q116" s="69">
        <f>PREENCHER!Q141*'PARÃMETROS - NÃO MEXER !'!C126</f>
        <v>0</v>
      </c>
      <c r="R116" s="69">
        <f>PREENCHER!R141*'PARÃMETROS - NÃO MEXER !'!C126</f>
        <v>0</v>
      </c>
      <c r="S116" s="69">
        <f>PREENCHER!S141*'PARÃMETROS - NÃO MEXER !'!C126</f>
        <v>0</v>
      </c>
      <c r="T116" s="69">
        <f>PREENCHER!T141*'PARÃMETROS - NÃO MEXER !'!C126</f>
        <v>0</v>
      </c>
      <c r="U116" s="188">
        <f t="shared" si="6"/>
        <v>0</v>
      </c>
      <c r="V116" s="57"/>
    </row>
    <row r="117" spans="1:22" ht="39" thickBot="1" x14ac:dyDescent="0.3">
      <c r="A117" s="29">
        <f t="shared" si="7"/>
        <v>19</v>
      </c>
      <c r="B117" s="78" t="s">
        <v>46</v>
      </c>
      <c r="C117" s="20" t="s">
        <v>29</v>
      </c>
      <c r="D117" s="69">
        <f>PREENCHER!D142*'PARÃMETROS - NÃO MEXER !'!C127</f>
        <v>0</v>
      </c>
      <c r="E117" s="69">
        <f>PREENCHER!E142*'PARÃMETROS - NÃO MEXER !'!C127</f>
        <v>0</v>
      </c>
      <c r="F117" s="69">
        <f>PREENCHER!F142*'PARÃMETROS - NÃO MEXER !'!C127</f>
        <v>0</v>
      </c>
      <c r="G117" s="69">
        <f>PREENCHER!G142*'PARÃMETROS - NÃO MEXER !'!C127</f>
        <v>0</v>
      </c>
      <c r="H117" s="69">
        <f>PREENCHER!H142*'PARÃMETROS - NÃO MEXER !'!C127</f>
        <v>0</v>
      </c>
      <c r="I117" s="69">
        <f>PREENCHER!I142*'PARÃMETROS - NÃO MEXER !'!C127</f>
        <v>0</v>
      </c>
      <c r="J117" s="69">
        <f>PREENCHER!J142*'PARÃMETROS - NÃO MEXER !'!C127</f>
        <v>0</v>
      </c>
      <c r="K117" s="69">
        <f>PREENCHER!K142*'PARÃMETROS - NÃO MEXER !'!C127</f>
        <v>0</v>
      </c>
      <c r="L117" s="69">
        <f>PREENCHER!L142*'PARÃMETROS - NÃO MEXER !'!C127</f>
        <v>0</v>
      </c>
      <c r="M117" s="69">
        <f>PREENCHER!M142*'PARÃMETROS - NÃO MEXER !'!C127</f>
        <v>0</v>
      </c>
      <c r="N117" s="69">
        <f>PREENCHER!N142*'PARÃMETROS - NÃO MEXER !'!C127</f>
        <v>0</v>
      </c>
      <c r="O117" s="69">
        <f>PREENCHER!O142*'PARÃMETROS - NÃO MEXER !'!C127</f>
        <v>0</v>
      </c>
      <c r="P117" s="69">
        <f>PREENCHER!P142*'PARÃMETROS - NÃO MEXER !'!C127</f>
        <v>0</v>
      </c>
      <c r="Q117" s="69">
        <f>PREENCHER!Q142*'PARÃMETROS - NÃO MEXER !'!C127</f>
        <v>0</v>
      </c>
      <c r="R117" s="69">
        <f>PREENCHER!R142*'PARÃMETROS - NÃO MEXER !'!C127</f>
        <v>0</v>
      </c>
      <c r="S117" s="69">
        <f>PREENCHER!S142*'PARÃMETROS - NÃO MEXER !'!C127</f>
        <v>0</v>
      </c>
      <c r="T117" s="69">
        <f>PREENCHER!T142*'PARÃMETROS - NÃO MEXER !'!C127</f>
        <v>0</v>
      </c>
      <c r="U117" s="188">
        <f t="shared" si="6"/>
        <v>0</v>
      </c>
      <c r="V117" s="57"/>
    </row>
    <row r="118" spans="1:22" ht="39" thickBot="1" x14ac:dyDescent="0.3">
      <c r="A118" s="29">
        <f t="shared" si="7"/>
        <v>20</v>
      </c>
      <c r="B118" s="78" t="s">
        <v>47</v>
      </c>
      <c r="C118" s="20" t="s">
        <v>29</v>
      </c>
      <c r="D118" s="69">
        <f>PREENCHER!D143*'PARÃMETROS - NÃO MEXER !'!C128</f>
        <v>0</v>
      </c>
      <c r="E118" s="69">
        <f>PREENCHER!E143*'PARÃMETROS - NÃO MEXER !'!C128</f>
        <v>0</v>
      </c>
      <c r="F118" s="69">
        <f>PREENCHER!F143*'PARÃMETROS - NÃO MEXER !'!C128</f>
        <v>0</v>
      </c>
      <c r="G118" s="69">
        <f>PREENCHER!G143*'PARÃMETROS - NÃO MEXER !'!C128</f>
        <v>0</v>
      </c>
      <c r="H118" s="69">
        <f>PREENCHER!H143*'PARÃMETROS - NÃO MEXER !'!C128</f>
        <v>0</v>
      </c>
      <c r="I118" s="69">
        <f>PREENCHER!I143*'PARÃMETROS - NÃO MEXER !'!C128</f>
        <v>0</v>
      </c>
      <c r="J118" s="69">
        <f>PREENCHER!J143*'PARÃMETROS - NÃO MEXER !'!C128</f>
        <v>0</v>
      </c>
      <c r="K118" s="69">
        <f>PREENCHER!K143*'PARÃMETROS - NÃO MEXER !'!C128</f>
        <v>0</v>
      </c>
      <c r="L118" s="69">
        <f>PREENCHER!L143*'PARÃMETROS - NÃO MEXER !'!C128</f>
        <v>0</v>
      </c>
      <c r="M118" s="69">
        <f>PREENCHER!M143*'PARÃMETROS - NÃO MEXER !'!C128</f>
        <v>0</v>
      </c>
      <c r="N118" s="69">
        <f>PREENCHER!N143*'PARÃMETROS - NÃO MEXER !'!C128</f>
        <v>0</v>
      </c>
      <c r="O118" s="69">
        <f>PREENCHER!O143*'PARÃMETROS - NÃO MEXER !'!C128</f>
        <v>0</v>
      </c>
      <c r="P118" s="69">
        <f>PREENCHER!P143*'PARÃMETROS - NÃO MEXER !'!C128</f>
        <v>0</v>
      </c>
      <c r="Q118" s="69">
        <f>PREENCHER!Q143*'PARÃMETROS - NÃO MEXER !'!C128</f>
        <v>0</v>
      </c>
      <c r="R118" s="69">
        <f>PREENCHER!R143*'PARÃMETROS - NÃO MEXER !'!C128</f>
        <v>0</v>
      </c>
      <c r="S118" s="69">
        <f>PREENCHER!S143*'PARÃMETROS - NÃO MEXER !'!C128</f>
        <v>0</v>
      </c>
      <c r="T118" s="69">
        <f>PREENCHER!T143*'PARÃMETROS - NÃO MEXER !'!C128</f>
        <v>0</v>
      </c>
      <c r="U118" s="188">
        <f t="shared" si="6"/>
        <v>0</v>
      </c>
      <c r="V118" s="57"/>
    </row>
    <row r="119" spans="1:22" ht="39" thickBot="1" x14ac:dyDescent="0.3">
      <c r="A119" s="29">
        <f t="shared" si="7"/>
        <v>21</v>
      </c>
      <c r="B119" s="78" t="s">
        <v>48</v>
      </c>
      <c r="C119" s="73" t="s">
        <v>29</v>
      </c>
      <c r="D119" s="69">
        <f>PREENCHER!D144*'PARÃMETROS - NÃO MEXER !'!C129</f>
        <v>0</v>
      </c>
      <c r="E119" s="69">
        <f>PREENCHER!E144*'PARÃMETROS - NÃO MEXER !'!C129</f>
        <v>0</v>
      </c>
      <c r="F119" s="69">
        <f>PREENCHER!F144*'PARÃMETROS - NÃO MEXER !'!C129</f>
        <v>0</v>
      </c>
      <c r="G119" s="69">
        <f>PREENCHER!G144*'PARÃMETROS - NÃO MEXER !'!C129</f>
        <v>0</v>
      </c>
      <c r="H119" s="69">
        <f>PREENCHER!H144*'PARÃMETROS - NÃO MEXER !'!C129</f>
        <v>0</v>
      </c>
      <c r="I119" s="69">
        <f>PREENCHER!I144*'PARÃMETROS - NÃO MEXER !'!C129</f>
        <v>0</v>
      </c>
      <c r="J119" s="69">
        <f>PREENCHER!J144*'PARÃMETROS - NÃO MEXER !'!C129</f>
        <v>0</v>
      </c>
      <c r="K119" s="69">
        <f>PREENCHER!K144*'PARÃMETROS - NÃO MEXER !'!C129</f>
        <v>0</v>
      </c>
      <c r="L119" s="69">
        <f>PREENCHER!L144*'PARÃMETROS - NÃO MEXER !'!C129</f>
        <v>0</v>
      </c>
      <c r="M119" s="69">
        <f>PREENCHER!M144*'PARÃMETROS - NÃO MEXER !'!C129</f>
        <v>0</v>
      </c>
      <c r="N119" s="69">
        <f>PREENCHER!N144*'PARÃMETROS - NÃO MEXER !'!C129</f>
        <v>0</v>
      </c>
      <c r="O119" s="69">
        <f>PREENCHER!O144*'PARÃMETROS - NÃO MEXER !'!C129</f>
        <v>0</v>
      </c>
      <c r="P119" s="69">
        <f>PREENCHER!P144*'PARÃMETROS - NÃO MEXER !'!C129</f>
        <v>0</v>
      </c>
      <c r="Q119" s="69">
        <f>PREENCHER!Q144*'PARÃMETROS - NÃO MEXER !'!C129</f>
        <v>0</v>
      </c>
      <c r="R119" s="69">
        <f>PREENCHER!R144*'PARÃMETROS - NÃO MEXER !'!C129</f>
        <v>0</v>
      </c>
      <c r="S119" s="69">
        <f>PREENCHER!S144*'PARÃMETROS - NÃO MEXER !'!C129</f>
        <v>0</v>
      </c>
      <c r="T119" s="69">
        <f>PREENCHER!T144*'PARÃMETROS - NÃO MEXER !'!C129</f>
        <v>0</v>
      </c>
      <c r="U119" s="188">
        <f t="shared" si="6"/>
        <v>0</v>
      </c>
      <c r="V119" s="57"/>
    </row>
    <row r="120" spans="1:22" ht="18.75" x14ac:dyDescent="0.25">
      <c r="B120" s="244" t="s">
        <v>53</v>
      </c>
      <c r="C120" s="244"/>
      <c r="D120" s="70">
        <f>SUM(D99:S119)</f>
        <v>0</v>
      </c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57"/>
    </row>
    <row r="121" spans="1:22" ht="18.75" x14ac:dyDescent="0.25">
      <c r="B121" s="75"/>
      <c r="C121" s="75"/>
      <c r="D121" s="80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57"/>
    </row>
    <row r="122" spans="1:22" ht="18.75" x14ac:dyDescent="0.25">
      <c r="B122" s="75"/>
      <c r="C122" s="75"/>
      <c r="D122" s="80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57"/>
    </row>
    <row r="123" spans="1:22" ht="18.75" x14ac:dyDescent="0.25">
      <c r="B123" s="75"/>
      <c r="C123" s="75"/>
      <c r="D123" s="80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57"/>
    </row>
    <row r="124" spans="1:22" ht="18.75" x14ac:dyDescent="0.25">
      <c r="B124" s="75"/>
      <c r="C124" s="75"/>
      <c r="D124" s="80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57"/>
    </row>
    <row r="125" spans="1:22" ht="18.75" x14ac:dyDescent="0.25">
      <c r="B125" s="75"/>
      <c r="C125" s="75"/>
      <c r="D125" s="80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57"/>
    </row>
    <row r="126" spans="1:22" ht="18.75" x14ac:dyDescent="0.25">
      <c r="B126" s="75"/>
      <c r="C126" s="75"/>
      <c r="D126" s="80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57"/>
    </row>
    <row r="127" spans="1:22" ht="18.75" x14ac:dyDescent="0.25">
      <c r="B127" s="75"/>
      <c r="C127" s="75"/>
      <c r="D127" s="80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57"/>
    </row>
    <row r="128" spans="1:22" ht="18.75" x14ac:dyDescent="0.25">
      <c r="B128" s="75"/>
      <c r="C128" s="75"/>
      <c r="D128" s="80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57"/>
    </row>
    <row r="129" spans="1:22" ht="15.75" thickBot="1" x14ac:dyDescent="0.3"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189"/>
      <c r="V129" s="57"/>
    </row>
    <row r="130" spans="1:22" ht="24" thickBot="1" x14ac:dyDescent="0.3">
      <c r="B130" s="231" t="str">
        <f>'PARÃMETROS - NÃO MEXER !'!B8</f>
        <v>Grupo 5 - Qualificação Acadêmico-Profissional e Outras Atividades</v>
      </c>
      <c r="C130" s="232"/>
      <c r="D130" s="232"/>
      <c r="E130" s="232"/>
      <c r="F130" s="232"/>
      <c r="G130" s="232"/>
      <c r="H130" s="232"/>
      <c r="I130" s="232"/>
      <c r="J130" s="232"/>
      <c r="K130" s="232"/>
      <c r="L130" s="232"/>
      <c r="M130" s="232"/>
      <c r="N130" s="232"/>
      <c r="O130" s="232"/>
      <c r="P130" s="232"/>
      <c r="Q130" s="232"/>
      <c r="R130" s="232"/>
      <c r="S130" s="232"/>
      <c r="T130" s="232"/>
      <c r="U130" s="233"/>
      <c r="V130" s="57"/>
    </row>
    <row r="131" spans="1:22" x14ac:dyDescent="0.25">
      <c r="B131" s="242" t="s">
        <v>30</v>
      </c>
      <c r="C131" s="243"/>
      <c r="D131" s="66">
        <f>PREENCHER!D150</f>
        <v>0</v>
      </c>
      <c r="E131" s="66">
        <f>PREENCHER!E150</f>
        <v>-1</v>
      </c>
      <c r="F131" s="66">
        <f>PREENCHER!F150</f>
        <v>-2</v>
      </c>
      <c r="G131" s="66">
        <f>PREENCHER!G150</f>
        <v>-3</v>
      </c>
      <c r="H131" s="66">
        <f>PREENCHER!H150</f>
        <v>-4</v>
      </c>
      <c r="I131" s="66">
        <f>PREENCHER!I150</f>
        <v>-5</v>
      </c>
      <c r="J131" s="66">
        <f>PREENCHER!J150</f>
        <v>-6</v>
      </c>
      <c r="K131" s="66">
        <f>PREENCHER!K150</f>
        <v>-7</v>
      </c>
      <c r="L131" s="66">
        <f>PREENCHER!L150</f>
        <v>-8</v>
      </c>
      <c r="M131" s="66">
        <f>PREENCHER!M150</f>
        <v>-9</v>
      </c>
      <c r="N131" s="66">
        <f>PREENCHER!N150</f>
        <v>-10</v>
      </c>
      <c r="O131" s="66">
        <f>PREENCHER!O150</f>
        <v>-11</v>
      </c>
      <c r="P131" s="66">
        <f>PREENCHER!P150</f>
        <v>-12</v>
      </c>
      <c r="Q131" s="66">
        <f>PREENCHER!Q150</f>
        <v>-13</v>
      </c>
      <c r="R131" s="66">
        <f>PREENCHER!R150</f>
        <v>-14</v>
      </c>
      <c r="S131" s="66">
        <f>PREENCHER!S150</f>
        <v>-15</v>
      </c>
      <c r="T131" s="66" t="str">
        <f>PREENCHER!T150</f>
        <v>anos anteriores</v>
      </c>
      <c r="U131" s="190" t="s">
        <v>266</v>
      </c>
      <c r="V131" s="57"/>
    </row>
    <row r="132" spans="1:22" x14ac:dyDescent="0.25">
      <c r="B132" s="236" t="s">
        <v>21</v>
      </c>
      <c r="C132" s="237"/>
      <c r="D132" s="20" t="s">
        <v>29</v>
      </c>
      <c r="E132" s="20" t="s">
        <v>29</v>
      </c>
      <c r="F132" s="20" t="s">
        <v>29</v>
      </c>
      <c r="G132" s="20" t="s">
        <v>29</v>
      </c>
      <c r="H132" s="20" t="s">
        <v>29</v>
      </c>
      <c r="I132" s="20" t="s">
        <v>29</v>
      </c>
      <c r="J132" s="20" t="s">
        <v>29</v>
      </c>
      <c r="K132" s="20" t="s">
        <v>29</v>
      </c>
      <c r="L132" s="20" t="s">
        <v>29</v>
      </c>
      <c r="M132" s="20" t="s">
        <v>29</v>
      </c>
      <c r="N132" s="20" t="s">
        <v>29</v>
      </c>
      <c r="O132" s="20" t="s">
        <v>29</v>
      </c>
      <c r="P132" s="20" t="s">
        <v>29</v>
      </c>
      <c r="Q132" s="20" t="s">
        <v>29</v>
      </c>
      <c r="R132" s="20" t="s">
        <v>29</v>
      </c>
      <c r="S132" s="20" t="s">
        <v>29</v>
      </c>
      <c r="T132" s="20"/>
      <c r="U132" s="191" t="s">
        <v>29</v>
      </c>
      <c r="V132" s="57"/>
    </row>
    <row r="133" spans="1:22" x14ac:dyDescent="0.25">
      <c r="A133" s="29">
        <v>1</v>
      </c>
      <c r="B133" s="38" t="s">
        <v>145</v>
      </c>
      <c r="C133" s="20" t="s">
        <v>29</v>
      </c>
      <c r="D133" s="69">
        <f>PREENCHER!D152*'PARÃMETROS - NÃO MEXER !'!C133</f>
        <v>0</v>
      </c>
      <c r="E133" s="69">
        <f>PREENCHER!E152*'PARÃMETROS - NÃO MEXER !'!C133</f>
        <v>0</v>
      </c>
      <c r="F133" s="69">
        <f>PREENCHER!F152*'PARÃMETROS - NÃO MEXER !'!C133</f>
        <v>0</v>
      </c>
      <c r="G133" s="69">
        <f>PREENCHER!G152*'PARÃMETROS - NÃO MEXER !'!C133</f>
        <v>0</v>
      </c>
      <c r="H133" s="69">
        <f>PREENCHER!H152*'PARÃMETROS - NÃO MEXER !'!C133</f>
        <v>0</v>
      </c>
      <c r="I133" s="69">
        <f>PREENCHER!I152*'PARÃMETROS - NÃO MEXER !'!C133</f>
        <v>0</v>
      </c>
      <c r="J133" s="69">
        <f>PREENCHER!J152*'PARÃMETROS - NÃO MEXER !'!C133</f>
        <v>0</v>
      </c>
      <c r="K133" s="69">
        <f>PREENCHER!K152*'PARÃMETROS - NÃO MEXER !'!C133</f>
        <v>0</v>
      </c>
      <c r="L133" s="69">
        <f>PREENCHER!L152*'PARÃMETROS - NÃO MEXER !'!C133</f>
        <v>0</v>
      </c>
      <c r="M133" s="69">
        <f>PREENCHER!M152*'PARÃMETROS - NÃO MEXER !'!C133</f>
        <v>0</v>
      </c>
      <c r="N133" s="69">
        <f>PREENCHER!N152*'PARÃMETROS - NÃO MEXER !'!C133</f>
        <v>0</v>
      </c>
      <c r="O133" s="69">
        <f>PREENCHER!O152*'PARÃMETROS - NÃO MEXER !'!C133</f>
        <v>0</v>
      </c>
      <c r="P133" s="69">
        <f>PREENCHER!P152*'PARÃMETROS - NÃO MEXER !'!C133</f>
        <v>0</v>
      </c>
      <c r="Q133" s="69">
        <f>PREENCHER!Q152*'PARÃMETROS - NÃO MEXER !'!C133</f>
        <v>0</v>
      </c>
      <c r="R133" s="69">
        <f>PREENCHER!R152*'PARÃMETROS - NÃO MEXER !'!C133</f>
        <v>0</v>
      </c>
      <c r="S133" s="69">
        <f>PREENCHER!S152*'PARÃMETROS - NÃO MEXER !'!C133</f>
        <v>0</v>
      </c>
      <c r="T133" s="69">
        <f>PREENCHER!T152*'PARÃMETROS - NÃO MEXER !'!C133</f>
        <v>0</v>
      </c>
      <c r="U133" s="192">
        <f>SUM(D133:T133)</f>
        <v>0</v>
      </c>
      <c r="V133" s="57"/>
    </row>
    <row r="134" spans="1:22" ht="63.75" x14ac:dyDescent="0.25">
      <c r="A134" s="29">
        <f>A133+1</f>
        <v>2</v>
      </c>
      <c r="B134" s="38" t="s">
        <v>146</v>
      </c>
      <c r="C134" s="20" t="s">
        <v>29</v>
      </c>
      <c r="D134" s="69">
        <f>PREENCHER!D153*'PARÃMETROS - NÃO MEXER !'!C134</f>
        <v>0</v>
      </c>
      <c r="E134" s="69">
        <f>PREENCHER!E153*'PARÃMETROS - NÃO MEXER !'!C134</f>
        <v>0</v>
      </c>
      <c r="F134" s="69">
        <f>PREENCHER!F153*'PARÃMETROS - NÃO MEXER !'!C134</f>
        <v>0</v>
      </c>
      <c r="G134" s="69">
        <f>PREENCHER!G153*'PARÃMETROS - NÃO MEXER !'!C134</f>
        <v>0</v>
      </c>
      <c r="H134" s="69">
        <f>PREENCHER!H153*'PARÃMETROS - NÃO MEXER !'!C134</f>
        <v>0</v>
      </c>
      <c r="I134" s="69">
        <f>PREENCHER!I153*'PARÃMETROS - NÃO MEXER !'!C134</f>
        <v>0</v>
      </c>
      <c r="J134" s="69">
        <f>PREENCHER!J153*'PARÃMETROS - NÃO MEXER !'!C134</f>
        <v>0</v>
      </c>
      <c r="K134" s="69">
        <f>PREENCHER!K153*'PARÃMETROS - NÃO MEXER !'!C134</f>
        <v>0</v>
      </c>
      <c r="L134" s="69">
        <f>PREENCHER!L153*'PARÃMETROS - NÃO MEXER !'!C134</f>
        <v>0</v>
      </c>
      <c r="M134" s="69">
        <f>PREENCHER!M153*'PARÃMETROS - NÃO MEXER !'!C134</f>
        <v>0</v>
      </c>
      <c r="N134" s="69">
        <f>PREENCHER!N153*'PARÃMETROS - NÃO MEXER !'!C134</f>
        <v>0</v>
      </c>
      <c r="O134" s="69">
        <f>PREENCHER!O153*'PARÃMETROS - NÃO MEXER !'!C134</f>
        <v>0</v>
      </c>
      <c r="P134" s="69">
        <f>PREENCHER!P153*'PARÃMETROS - NÃO MEXER !'!C134</f>
        <v>0</v>
      </c>
      <c r="Q134" s="69">
        <f>PREENCHER!Q153*'PARÃMETROS - NÃO MEXER !'!C134</f>
        <v>0</v>
      </c>
      <c r="R134" s="69">
        <f>PREENCHER!R153*'PARÃMETROS - NÃO MEXER !'!C134</f>
        <v>0</v>
      </c>
      <c r="S134" s="69">
        <f>PREENCHER!S153*'PARÃMETROS - NÃO MEXER !'!C134</f>
        <v>0</v>
      </c>
      <c r="T134" s="69">
        <f>PREENCHER!T153*'PARÃMETROS - NÃO MEXER !'!C134</f>
        <v>0</v>
      </c>
      <c r="U134" s="192">
        <f t="shared" ref="U134:U150" si="8">SUM(D134:T134)</f>
        <v>0</v>
      </c>
      <c r="V134" s="57"/>
    </row>
    <row r="135" spans="1:22" ht="38.25" x14ac:dyDescent="0.25">
      <c r="A135" s="29">
        <f t="shared" ref="A135:A150" si="9">A134+1</f>
        <v>3</v>
      </c>
      <c r="B135" s="38" t="s">
        <v>147</v>
      </c>
      <c r="C135" s="20" t="s">
        <v>29</v>
      </c>
      <c r="D135" s="69">
        <f>PREENCHER!D154*'PARÃMETROS - NÃO MEXER !'!C135</f>
        <v>0</v>
      </c>
      <c r="E135" s="69">
        <f>PREENCHER!E154*'PARÃMETROS - NÃO MEXER !'!C135</f>
        <v>0</v>
      </c>
      <c r="F135" s="69">
        <f>PREENCHER!F154*'PARÃMETROS - NÃO MEXER !'!C135</f>
        <v>0</v>
      </c>
      <c r="G135" s="69">
        <f>PREENCHER!G154*'PARÃMETROS - NÃO MEXER !'!C135</f>
        <v>0</v>
      </c>
      <c r="H135" s="69">
        <f>PREENCHER!H154*'PARÃMETROS - NÃO MEXER !'!C135</f>
        <v>0</v>
      </c>
      <c r="I135" s="69">
        <f>PREENCHER!I154*'PARÃMETROS - NÃO MEXER !'!C135</f>
        <v>0</v>
      </c>
      <c r="J135" s="69">
        <f>PREENCHER!J154*'PARÃMETROS - NÃO MEXER !'!C135</f>
        <v>0</v>
      </c>
      <c r="K135" s="69">
        <f>PREENCHER!K154*'PARÃMETROS - NÃO MEXER !'!C135</f>
        <v>0</v>
      </c>
      <c r="L135" s="69">
        <f>PREENCHER!L154*'PARÃMETROS - NÃO MEXER !'!C135</f>
        <v>0</v>
      </c>
      <c r="M135" s="69">
        <f>PREENCHER!M154*'PARÃMETROS - NÃO MEXER !'!C135</f>
        <v>0</v>
      </c>
      <c r="N135" s="69">
        <f>PREENCHER!N154*'PARÃMETROS - NÃO MEXER !'!C135</f>
        <v>0</v>
      </c>
      <c r="O135" s="69">
        <f>PREENCHER!O154*'PARÃMETROS - NÃO MEXER !'!C135</f>
        <v>0</v>
      </c>
      <c r="P135" s="69">
        <f>PREENCHER!P154*'PARÃMETROS - NÃO MEXER !'!C135</f>
        <v>0</v>
      </c>
      <c r="Q135" s="69">
        <f>PREENCHER!Q154*'PARÃMETROS - NÃO MEXER !'!C135</f>
        <v>0</v>
      </c>
      <c r="R135" s="69">
        <f>PREENCHER!R154*'PARÃMETROS - NÃO MEXER !'!C135</f>
        <v>0</v>
      </c>
      <c r="S135" s="69">
        <f>PREENCHER!S154*'PARÃMETROS - NÃO MEXER !'!C135</f>
        <v>0</v>
      </c>
      <c r="T135" s="69">
        <f>PREENCHER!T154*'PARÃMETROS - NÃO MEXER !'!C135</f>
        <v>0</v>
      </c>
      <c r="U135" s="192">
        <f t="shared" si="8"/>
        <v>0</v>
      </c>
      <c r="V135" s="57"/>
    </row>
    <row r="136" spans="1:22" ht="38.25" x14ac:dyDescent="0.25">
      <c r="A136" s="29">
        <f t="shared" si="9"/>
        <v>4</v>
      </c>
      <c r="B136" s="38" t="s">
        <v>148</v>
      </c>
      <c r="C136" s="20" t="s">
        <v>29</v>
      </c>
      <c r="D136" s="69">
        <f>PREENCHER!D155*'PARÃMETROS - NÃO MEXER !'!C136</f>
        <v>0</v>
      </c>
      <c r="E136" s="69">
        <f>PREENCHER!E155*'PARÃMETROS - NÃO MEXER !'!C136</f>
        <v>0</v>
      </c>
      <c r="F136" s="69">
        <f>PREENCHER!F155*'PARÃMETROS - NÃO MEXER !'!C136</f>
        <v>0</v>
      </c>
      <c r="G136" s="69">
        <f>PREENCHER!G155*'PARÃMETROS - NÃO MEXER !'!C136</f>
        <v>0</v>
      </c>
      <c r="H136" s="69">
        <f>PREENCHER!H155*'PARÃMETROS - NÃO MEXER !'!C136</f>
        <v>0</v>
      </c>
      <c r="I136" s="69">
        <f>PREENCHER!I155*'PARÃMETROS - NÃO MEXER !'!C136</f>
        <v>0</v>
      </c>
      <c r="J136" s="69">
        <f>PREENCHER!J155*'PARÃMETROS - NÃO MEXER !'!C136</f>
        <v>0</v>
      </c>
      <c r="K136" s="69">
        <f>PREENCHER!K155*'PARÃMETROS - NÃO MEXER !'!C136</f>
        <v>0</v>
      </c>
      <c r="L136" s="69">
        <f>PREENCHER!L155*'PARÃMETROS - NÃO MEXER !'!C136</f>
        <v>0</v>
      </c>
      <c r="M136" s="69">
        <f>PREENCHER!M155*'PARÃMETROS - NÃO MEXER !'!C136</f>
        <v>0</v>
      </c>
      <c r="N136" s="69">
        <f>PREENCHER!N155*'PARÃMETROS - NÃO MEXER !'!C136</f>
        <v>0</v>
      </c>
      <c r="O136" s="69">
        <f>PREENCHER!O155*'PARÃMETROS - NÃO MEXER !'!C136</f>
        <v>0</v>
      </c>
      <c r="P136" s="69">
        <f>PREENCHER!P155*'PARÃMETROS - NÃO MEXER !'!C136</f>
        <v>0</v>
      </c>
      <c r="Q136" s="69">
        <f>PREENCHER!Q155*'PARÃMETROS - NÃO MEXER !'!C136</f>
        <v>0</v>
      </c>
      <c r="R136" s="69">
        <f>PREENCHER!R155*'PARÃMETROS - NÃO MEXER !'!C136</f>
        <v>0</v>
      </c>
      <c r="S136" s="69">
        <f>PREENCHER!S155*'PARÃMETROS - NÃO MEXER !'!C136</f>
        <v>0</v>
      </c>
      <c r="T136" s="69">
        <f>PREENCHER!T155*'PARÃMETROS - NÃO MEXER !'!C136</f>
        <v>0</v>
      </c>
      <c r="U136" s="192">
        <f t="shared" si="8"/>
        <v>0</v>
      </c>
      <c r="V136" s="57"/>
    </row>
    <row r="137" spans="1:22" ht="38.25" x14ac:dyDescent="0.25">
      <c r="A137" s="29">
        <f t="shared" si="9"/>
        <v>5</v>
      </c>
      <c r="B137" s="38" t="s">
        <v>149</v>
      </c>
      <c r="C137" s="20" t="s">
        <v>29</v>
      </c>
      <c r="D137" s="69">
        <f>PREENCHER!D156*'PARÃMETROS - NÃO MEXER !'!C137</f>
        <v>0</v>
      </c>
      <c r="E137" s="69">
        <f>PREENCHER!E156*'PARÃMETROS - NÃO MEXER !'!C137</f>
        <v>0</v>
      </c>
      <c r="F137" s="69">
        <f>PREENCHER!F156*'PARÃMETROS - NÃO MEXER !'!C137</f>
        <v>0</v>
      </c>
      <c r="G137" s="69">
        <f>PREENCHER!G156*'PARÃMETROS - NÃO MEXER !'!C137</f>
        <v>0</v>
      </c>
      <c r="H137" s="69">
        <f>PREENCHER!H156*'PARÃMETROS - NÃO MEXER !'!C137</f>
        <v>0</v>
      </c>
      <c r="I137" s="69">
        <f>PREENCHER!I156*'PARÃMETROS - NÃO MEXER !'!C137</f>
        <v>0</v>
      </c>
      <c r="J137" s="69">
        <f>PREENCHER!J156*'PARÃMETROS - NÃO MEXER !'!C137</f>
        <v>0</v>
      </c>
      <c r="K137" s="69">
        <f>PREENCHER!K156*'PARÃMETROS - NÃO MEXER !'!C137</f>
        <v>0</v>
      </c>
      <c r="L137" s="69">
        <f>PREENCHER!L156*'PARÃMETROS - NÃO MEXER !'!C137</f>
        <v>0</v>
      </c>
      <c r="M137" s="69">
        <f>PREENCHER!M156*'PARÃMETROS - NÃO MEXER !'!C137</f>
        <v>0</v>
      </c>
      <c r="N137" s="69">
        <f>PREENCHER!N156*'PARÃMETROS - NÃO MEXER !'!C137</f>
        <v>0</v>
      </c>
      <c r="O137" s="69">
        <f>PREENCHER!O156*'PARÃMETROS - NÃO MEXER !'!C137</f>
        <v>0</v>
      </c>
      <c r="P137" s="69">
        <f>PREENCHER!P156*'PARÃMETROS - NÃO MEXER !'!C137</f>
        <v>0</v>
      </c>
      <c r="Q137" s="69">
        <f>PREENCHER!Q156*'PARÃMETROS - NÃO MEXER !'!C137</f>
        <v>0</v>
      </c>
      <c r="R137" s="69">
        <f>PREENCHER!R156*'PARÃMETROS - NÃO MEXER !'!C137</f>
        <v>0</v>
      </c>
      <c r="S137" s="69">
        <f>PREENCHER!S156*'PARÃMETROS - NÃO MEXER !'!C137</f>
        <v>0</v>
      </c>
      <c r="T137" s="69">
        <f>PREENCHER!T156*'PARÃMETROS - NÃO MEXER !'!C137</f>
        <v>0</v>
      </c>
      <c r="U137" s="192">
        <f t="shared" si="8"/>
        <v>0</v>
      </c>
      <c r="V137" s="57"/>
    </row>
    <row r="138" spans="1:22" ht="38.25" x14ac:dyDescent="0.25">
      <c r="A138" s="29">
        <f t="shared" si="9"/>
        <v>6</v>
      </c>
      <c r="B138" s="38" t="s">
        <v>150</v>
      </c>
      <c r="C138" s="20" t="s">
        <v>29</v>
      </c>
      <c r="D138" s="69">
        <f>PREENCHER!D157*'PARÃMETROS - NÃO MEXER !'!C138</f>
        <v>0</v>
      </c>
      <c r="E138" s="69">
        <f>PREENCHER!E157*'PARÃMETROS - NÃO MEXER !'!C138</f>
        <v>0</v>
      </c>
      <c r="F138" s="69">
        <f>PREENCHER!F157*'PARÃMETROS - NÃO MEXER !'!C138</f>
        <v>0</v>
      </c>
      <c r="G138" s="69">
        <f>PREENCHER!G157*'PARÃMETROS - NÃO MEXER !'!C138</f>
        <v>0</v>
      </c>
      <c r="H138" s="69">
        <f>PREENCHER!H157*'PARÃMETROS - NÃO MEXER !'!C138</f>
        <v>0</v>
      </c>
      <c r="I138" s="69">
        <f>PREENCHER!I157*'PARÃMETROS - NÃO MEXER !'!C138</f>
        <v>0</v>
      </c>
      <c r="J138" s="69">
        <f>PREENCHER!J157*'PARÃMETROS - NÃO MEXER !'!C138</f>
        <v>0</v>
      </c>
      <c r="K138" s="69">
        <f>PREENCHER!K157*'PARÃMETROS - NÃO MEXER !'!C138</f>
        <v>0</v>
      </c>
      <c r="L138" s="69">
        <f>PREENCHER!L157*'PARÃMETROS - NÃO MEXER !'!C138</f>
        <v>0</v>
      </c>
      <c r="M138" s="69">
        <f>PREENCHER!M157*'PARÃMETROS - NÃO MEXER !'!C138</f>
        <v>0</v>
      </c>
      <c r="N138" s="69">
        <f>PREENCHER!N157*'PARÃMETROS - NÃO MEXER !'!C138</f>
        <v>0</v>
      </c>
      <c r="O138" s="69">
        <f>PREENCHER!O157*'PARÃMETROS - NÃO MEXER !'!C138</f>
        <v>0</v>
      </c>
      <c r="P138" s="69">
        <f>PREENCHER!P157*'PARÃMETROS - NÃO MEXER !'!C138</f>
        <v>0</v>
      </c>
      <c r="Q138" s="69">
        <f>PREENCHER!Q157*'PARÃMETROS - NÃO MEXER !'!C138</f>
        <v>0</v>
      </c>
      <c r="R138" s="69">
        <f>PREENCHER!R157*'PARÃMETROS - NÃO MEXER !'!C138</f>
        <v>0</v>
      </c>
      <c r="S138" s="69">
        <f>PREENCHER!S157*'PARÃMETROS - NÃO MEXER !'!C138</f>
        <v>0</v>
      </c>
      <c r="T138" s="69">
        <f>PREENCHER!T157*'PARÃMETROS - NÃO MEXER !'!C138</f>
        <v>0</v>
      </c>
      <c r="U138" s="192">
        <f t="shared" si="8"/>
        <v>0</v>
      </c>
      <c r="V138" s="57"/>
    </row>
    <row r="139" spans="1:22" x14ac:dyDescent="0.25">
      <c r="A139" s="29">
        <f t="shared" si="9"/>
        <v>7</v>
      </c>
      <c r="B139" s="37" t="s">
        <v>151</v>
      </c>
      <c r="C139" s="20" t="s">
        <v>29</v>
      </c>
      <c r="D139" s="69">
        <f>PREENCHER!D158*'PARÃMETROS - NÃO MEXER !'!C139</f>
        <v>0</v>
      </c>
      <c r="E139" s="69">
        <f>PREENCHER!E158*'PARÃMETROS - NÃO MEXER !'!C139</f>
        <v>0</v>
      </c>
      <c r="F139" s="69">
        <f>PREENCHER!F158*'PARÃMETROS - NÃO MEXER !'!C139</f>
        <v>0</v>
      </c>
      <c r="G139" s="69">
        <f>PREENCHER!G158*'PARÃMETROS - NÃO MEXER !'!C139</f>
        <v>0</v>
      </c>
      <c r="H139" s="69">
        <f>PREENCHER!H158*'PARÃMETROS - NÃO MEXER !'!C139</f>
        <v>0</v>
      </c>
      <c r="I139" s="69">
        <f>PREENCHER!I158*'PARÃMETROS - NÃO MEXER !'!C139</f>
        <v>0</v>
      </c>
      <c r="J139" s="69">
        <f>PREENCHER!J158*'PARÃMETROS - NÃO MEXER !'!C139</f>
        <v>0</v>
      </c>
      <c r="K139" s="69">
        <f>PREENCHER!K158*'PARÃMETROS - NÃO MEXER !'!C139</f>
        <v>0</v>
      </c>
      <c r="L139" s="69">
        <f>PREENCHER!L158*'PARÃMETROS - NÃO MEXER !'!C139</f>
        <v>0</v>
      </c>
      <c r="M139" s="69">
        <f>PREENCHER!M158*'PARÃMETROS - NÃO MEXER !'!C139</f>
        <v>0</v>
      </c>
      <c r="N139" s="69">
        <f>PREENCHER!N158*'PARÃMETROS - NÃO MEXER !'!C139</f>
        <v>0</v>
      </c>
      <c r="O139" s="69">
        <f>PREENCHER!O158*'PARÃMETROS - NÃO MEXER !'!C139</f>
        <v>0</v>
      </c>
      <c r="P139" s="69">
        <f>PREENCHER!P158*'PARÃMETROS - NÃO MEXER !'!C139</f>
        <v>0</v>
      </c>
      <c r="Q139" s="69">
        <f>PREENCHER!Q158*'PARÃMETROS - NÃO MEXER !'!C139</f>
        <v>0</v>
      </c>
      <c r="R139" s="69">
        <f>PREENCHER!R158*'PARÃMETROS - NÃO MEXER !'!C139</f>
        <v>0</v>
      </c>
      <c r="S139" s="69">
        <f>PREENCHER!S158*'PARÃMETROS - NÃO MEXER !'!C139</f>
        <v>0</v>
      </c>
      <c r="T139" s="69">
        <f>PREENCHER!T158*'PARÃMETROS - NÃO MEXER !'!C139</f>
        <v>0</v>
      </c>
      <c r="U139" s="192">
        <f t="shared" si="8"/>
        <v>0</v>
      </c>
      <c r="V139" s="57"/>
    </row>
    <row r="140" spans="1:22" ht="25.5" x14ac:dyDescent="0.25">
      <c r="A140" s="29">
        <f t="shared" si="9"/>
        <v>8</v>
      </c>
      <c r="B140" s="37" t="s">
        <v>152</v>
      </c>
      <c r="C140" s="20" t="s">
        <v>29</v>
      </c>
      <c r="D140" s="69">
        <f>PREENCHER!D159*'PARÃMETROS - NÃO MEXER !'!C140</f>
        <v>0</v>
      </c>
      <c r="E140" s="69">
        <f>PREENCHER!E159*'PARÃMETROS - NÃO MEXER !'!C140</f>
        <v>0</v>
      </c>
      <c r="F140" s="69">
        <f>PREENCHER!F159*'PARÃMETROS - NÃO MEXER !'!C140</f>
        <v>0</v>
      </c>
      <c r="G140" s="69">
        <f>PREENCHER!G159*'PARÃMETROS - NÃO MEXER !'!C140</f>
        <v>0</v>
      </c>
      <c r="H140" s="69">
        <f>PREENCHER!H159*'PARÃMETROS - NÃO MEXER !'!C140</f>
        <v>0</v>
      </c>
      <c r="I140" s="69">
        <f>PREENCHER!I159*'PARÃMETROS - NÃO MEXER !'!C140</f>
        <v>0</v>
      </c>
      <c r="J140" s="69">
        <f>PREENCHER!J159*'PARÃMETROS - NÃO MEXER !'!C140</f>
        <v>0</v>
      </c>
      <c r="K140" s="69">
        <f>PREENCHER!K159*'PARÃMETROS - NÃO MEXER !'!C140</f>
        <v>0</v>
      </c>
      <c r="L140" s="69">
        <f>PREENCHER!L159*'PARÃMETROS - NÃO MEXER !'!C140</f>
        <v>0</v>
      </c>
      <c r="M140" s="69">
        <f>PREENCHER!M159*'PARÃMETROS - NÃO MEXER !'!C140</f>
        <v>0</v>
      </c>
      <c r="N140" s="69">
        <f>PREENCHER!N159*'PARÃMETROS - NÃO MEXER !'!C140</f>
        <v>0</v>
      </c>
      <c r="O140" s="69">
        <f>PREENCHER!O159*'PARÃMETROS - NÃO MEXER !'!C140</f>
        <v>0</v>
      </c>
      <c r="P140" s="69">
        <f>PREENCHER!P159*'PARÃMETROS - NÃO MEXER !'!C140</f>
        <v>0</v>
      </c>
      <c r="Q140" s="69">
        <f>PREENCHER!Q159*'PARÃMETROS - NÃO MEXER !'!C140</f>
        <v>0</v>
      </c>
      <c r="R140" s="69">
        <f>PREENCHER!R159*'PARÃMETROS - NÃO MEXER !'!C140</f>
        <v>0</v>
      </c>
      <c r="S140" s="69">
        <f>PREENCHER!S159*'PARÃMETROS - NÃO MEXER !'!C140</f>
        <v>0</v>
      </c>
      <c r="T140" s="69">
        <f>PREENCHER!T159*'PARÃMETROS - NÃO MEXER !'!C140</f>
        <v>0</v>
      </c>
      <c r="U140" s="192">
        <f t="shared" si="8"/>
        <v>0</v>
      </c>
      <c r="V140" s="57"/>
    </row>
    <row r="141" spans="1:22" ht="25.5" x14ac:dyDescent="0.25">
      <c r="A141" s="29">
        <f t="shared" si="9"/>
        <v>9</v>
      </c>
      <c r="B141" s="38" t="s">
        <v>153</v>
      </c>
      <c r="C141" s="20" t="s">
        <v>29</v>
      </c>
      <c r="D141" s="69">
        <f>PREENCHER!D160*'PARÃMETROS - NÃO MEXER !'!C141</f>
        <v>0</v>
      </c>
      <c r="E141" s="69">
        <f>PREENCHER!E160*'PARÃMETROS - NÃO MEXER !'!C141</f>
        <v>0</v>
      </c>
      <c r="F141" s="69">
        <f>PREENCHER!F160*'PARÃMETROS - NÃO MEXER !'!C141</f>
        <v>0</v>
      </c>
      <c r="G141" s="69">
        <f>PREENCHER!G160*'PARÃMETROS - NÃO MEXER !'!C141</f>
        <v>0</v>
      </c>
      <c r="H141" s="69">
        <f>PREENCHER!H160*'PARÃMETROS - NÃO MEXER !'!C141</f>
        <v>0</v>
      </c>
      <c r="I141" s="69">
        <f>PREENCHER!I160*'PARÃMETROS - NÃO MEXER !'!C141</f>
        <v>0</v>
      </c>
      <c r="J141" s="69">
        <f>PREENCHER!J160*'PARÃMETROS - NÃO MEXER !'!C141</f>
        <v>0</v>
      </c>
      <c r="K141" s="69">
        <f>PREENCHER!K160*'PARÃMETROS - NÃO MEXER !'!C141</f>
        <v>0</v>
      </c>
      <c r="L141" s="69">
        <f>PREENCHER!L160*'PARÃMETROS - NÃO MEXER !'!C141</f>
        <v>0</v>
      </c>
      <c r="M141" s="69">
        <f>PREENCHER!M160*'PARÃMETROS - NÃO MEXER !'!C141</f>
        <v>0</v>
      </c>
      <c r="N141" s="69">
        <f>PREENCHER!N160*'PARÃMETROS - NÃO MEXER !'!C141</f>
        <v>0</v>
      </c>
      <c r="O141" s="69">
        <f>PREENCHER!O160*'PARÃMETROS - NÃO MEXER !'!C141</f>
        <v>0</v>
      </c>
      <c r="P141" s="69">
        <f>PREENCHER!P160*'PARÃMETROS - NÃO MEXER !'!C141</f>
        <v>0</v>
      </c>
      <c r="Q141" s="69">
        <f>PREENCHER!Q160*'PARÃMETROS - NÃO MEXER !'!C141</f>
        <v>0</v>
      </c>
      <c r="R141" s="69">
        <f>PREENCHER!R160*'PARÃMETROS - NÃO MEXER !'!C141</f>
        <v>0</v>
      </c>
      <c r="S141" s="69">
        <f>PREENCHER!S160*'PARÃMETROS - NÃO MEXER !'!C141</f>
        <v>0</v>
      </c>
      <c r="T141" s="69">
        <f>PREENCHER!T160*'PARÃMETROS - NÃO MEXER !'!C141</f>
        <v>0</v>
      </c>
      <c r="U141" s="192">
        <f t="shared" si="8"/>
        <v>0</v>
      </c>
      <c r="V141" s="57"/>
    </row>
    <row r="142" spans="1:22" ht="25.5" x14ac:dyDescent="0.25">
      <c r="A142" s="29">
        <f t="shared" si="9"/>
        <v>10</v>
      </c>
      <c r="B142" s="38" t="s">
        <v>154</v>
      </c>
      <c r="C142" s="20" t="s">
        <v>29</v>
      </c>
      <c r="D142" s="69">
        <f>PREENCHER!D161*'PARÃMETROS - NÃO MEXER !'!C142</f>
        <v>0</v>
      </c>
      <c r="E142" s="69">
        <f>PREENCHER!E161*'PARÃMETROS - NÃO MEXER !'!C142</f>
        <v>0</v>
      </c>
      <c r="F142" s="69">
        <f>PREENCHER!F161*'PARÃMETROS - NÃO MEXER !'!C142</f>
        <v>0</v>
      </c>
      <c r="G142" s="69">
        <f>PREENCHER!G161*'PARÃMETROS - NÃO MEXER !'!C142</f>
        <v>0</v>
      </c>
      <c r="H142" s="69">
        <f>PREENCHER!H161*'PARÃMETROS - NÃO MEXER !'!C142</f>
        <v>0</v>
      </c>
      <c r="I142" s="69">
        <f>PREENCHER!I161*'PARÃMETROS - NÃO MEXER !'!C142</f>
        <v>0</v>
      </c>
      <c r="J142" s="69">
        <f>PREENCHER!J161*'PARÃMETROS - NÃO MEXER !'!C142</f>
        <v>0</v>
      </c>
      <c r="K142" s="69">
        <f>PREENCHER!K161*'PARÃMETROS - NÃO MEXER !'!C142</f>
        <v>0</v>
      </c>
      <c r="L142" s="69">
        <f>PREENCHER!L161*'PARÃMETROS - NÃO MEXER !'!C142</f>
        <v>0</v>
      </c>
      <c r="M142" s="69">
        <f>PREENCHER!M161*'PARÃMETROS - NÃO MEXER !'!C142</f>
        <v>0</v>
      </c>
      <c r="N142" s="69">
        <f>PREENCHER!N161*'PARÃMETROS - NÃO MEXER !'!C142</f>
        <v>0</v>
      </c>
      <c r="O142" s="69">
        <f>PREENCHER!O161*'PARÃMETROS - NÃO MEXER !'!C142</f>
        <v>0</v>
      </c>
      <c r="P142" s="69">
        <f>PREENCHER!P161*'PARÃMETROS - NÃO MEXER !'!C142</f>
        <v>0</v>
      </c>
      <c r="Q142" s="69">
        <f>PREENCHER!Q161*'PARÃMETROS - NÃO MEXER !'!C142</f>
        <v>0</v>
      </c>
      <c r="R142" s="69">
        <f>PREENCHER!R161*'PARÃMETROS - NÃO MEXER !'!C142</f>
        <v>0</v>
      </c>
      <c r="S142" s="69">
        <f>PREENCHER!S161*'PARÃMETROS - NÃO MEXER !'!C142</f>
        <v>0</v>
      </c>
      <c r="T142" s="69">
        <f>PREENCHER!T161*'PARÃMETROS - NÃO MEXER !'!C142</f>
        <v>0</v>
      </c>
      <c r="U142" s="192">
        <f t="shared" si="8"/>
        <v>0</v>
      </c>
      <c r="V142" s="57"/>
    </row>
    <row r="143" spans="1:22" ht="25.5" x14ac:dyDescent="0.25">
      <c r="A143" s="29">
        <f t="shared" si="9"/>
        <v>11</v>
      </c>
      <c r="B143" s="38" t="s">
        <v>155</v>
      </c>
      <c r="C143" s="20" t="s">
        <v>29</v>
      </c>
      <c r="D143" s="69">
        <f>PREENCHER!D162*'PARÃMETROS - NÃO MEXER !'!C143</f>
        <v>0</v>
      </c>
      <c r="E143" s="69">
        <f>PREENCHER!E162*'PARÃMETROS - NÃO MEXER !'!C143</f>
        <v>0</v>
      </c>
      <c r="F143" s="69">
        <f>PREENCHER!F162*'PARÃMETROS - NÃO MEXER !'!C143</f>
        <v>0</v>
      </c>
      <c r="G143" s="69">
        <f>PREENCHER!G162*'PARÃMETROS - NÃO MEXER !'!C143</f>
        <v>0</v>
      </c>
      <c r="H143" s="69">
        <f>PREENCHER!H162*'PARÃMETROS - NÃO MEXER !'!C143</f>
        <v>0</v>
      </c>
      <c r="I143" s="69">
        <f>PREENCHER!I162*'PARÃMETROS - NÃO MEXER !'!C143</f>
        <v>0</v>
      </c>
      <c r="J143" s="69">
        <f>PREENCHER!J162*'PARÃMETROS - NÃO MEXER !'!C143</f>
        <v>0</v>
      </c>
      <c r="K143" s="69">
        <f>PREENCHER!K162*'PARÃMETROS - NÃO MEXER !'!C143</f>
        <v>0</v>
      </c>
      <c r="L143" s="69">
        <f>PREENCHER!L162*'PARÃMETROS - NÃO MEXER !'!C143</f>
        <v>0</v>
      </c>
      <c r="M143" s="69">
        <f>PREENCHER!M162*'PARÃMETROS - NÃO MEXER !'!C143</f>
        <v>0</v>
      </c>
      <c r="N143" s="69">
        <f>PREENCHER!N162*'PARÃMETROS - NÃO MEXER !'!C143</f>
        <v>0</v>
      </c>
      <c r="O143" s="69">
        <f>PREENCHER!O162*'PARÃMETROS - NÃO MEXER !'!C143</f>
        <v>0</v>
      </c>
      <c r="P143" s="69">
        <f>PREENCHER!P162*'PARÃMETROS - NÃO MEXER !'!C143</f>
        <v>0</v>
      </c>
      <c r="Q143" s="69">
        <f>PREENCHER!Q162*'PARÃMETROS - NÃO MEXER !'!C143</f>
        <v>0</v>
      </c>
      <c r="R143" s="69">
        <f>PREENCHER!R162*'PARÃMETROS - NÃO MEXER !'!C143</f>
        <v>0</v>
      </c>
      <c r="S143" s="69">
        <f>PREENCHER!S162*'PARÃMETROS - NÃO MEXER !'!C143</f>
        <v>0</v>
      </c>
      <c r="T143" s="69">
        <f>PREENCHER!T162*'PARÃMETROS - NÃO MEXER !'!C143</f>
        <v>0</v>
      </c>
      <c r="U143" s="192">
        <f t="shared" si="8"/>
        <v>0</v>
      </c>
      <c r="V143" s="57"/>
    </row>
    <row r="144" spans="1:22" ht="38.25" x14ac:dyDescent="0.25">
      <c r="A144" s="29">
        <f t="shared" si="9"/>
        <v>12</v>
      </c>
      <c r="B144" s="37" t="s">
        <v>156</v>
      </c>
      <c r="C144" s="20" t="s">
        <v>29</v>
      </c>
      <c r="D144" s="69">
        <f>PREENCHER!D163*'PARÃMETROS - NÃO MEXER !'!C144</f>
        <v>0</v>
      </c>
      <c r="E144" s="69">
        <f>PREENCHER!E163*'PARÃMETROS - NÃO MEXER !'!C144</f>
        <v>0</v>
      </c>
      <c r="F144" s="69">
        <f>PREENCHER!F163*'PARÃMETROS - NÃO MEXER !'!C144</f>
        <v>0</v>
      </c>
      <c r="G144" s="69">
        <f>PREENCHER!G163*'PARÃMETROS - NÃO MEXER !'!C144</f>
        <v>0</v>
      </c>
      <c r="H144" s="69">
        <f>PREENCHER!H163*'PARÃMETROS - NÃO MEXER !'!C144</f>
        <v>0</v>
      </c>
      <c r="I144" s="69">
        <f>PREENCHER!I163*'PARÃMETROS - NÃO MEXER !'!C144</f>
        <v>0</v>
      </c>
      <c r="J144" s="69">
        <f>PREENCHER!J163*'PARÃMETROS - NÃO MEXER !'!C144</f>
        <v>0</v>
      </c>
      <c r="K144" s="69">
        <f>PREENCHER!K163*'PARÃMETROS - NÃO MEXER !'!C144</f>
        <v>0</v>
      </c>
      <c r="L144" s="69">
        <f>PREENCHER!L163*'PARÃMETROS - NÃO MEXER !'!C144</f>
        <v>0</v>
      </c>
      <c r="M144" s="69">
        <f>PREENCHER!M163*'PARÃMETROS - NÃO MEXER !'!C144</f>
        <v>0</v>
      </c>
      <c r="N144" s="69">
        <f>PREENCHER!N163*'PARÃMETROS - NÃO MEXER !'!C144</f>
        <v>0</v>
      </c>
      <c r="O144" s="69">
        <f>PREENCHER!O163*'PARÃMETROS - NÃO MEXER !'!C144</f>
        <v>0</v>
      </c>
      <c r="P144" s="69">
        <f>PREENCHER!P163*'PARÃMETROS - NÃO MEXER !'!C144</f>
        <v>0</v>
      </c>
      <c r="Q144" s="69">
        <f>PREENCHER!Q163*'PARÃMETROS - NÃO MEXER !'!C144</f>
        <v>0</v>
      </c>
      <c r="R144" s="69">
        <f>PREENCHER!R163*'PARÃMETROS - NÃO MEXER !'!C144</f>
        <v>0</v>
      </c>
      <c r="S144" s="69">
        <f>PREENCHER!S163*'PARÃMETROS - NÃO MEXER !'!C144</f>
        <v>0</v>
      </c>
      <c r="T144" s="69">
        <f>PREENCHER!T163*'PARÃMETROS - NÃO MEXER !'!C144</f>
        <v>0</v>
      </c>
      <c r="U144" s="192">
        <f t="shared" si="8"/>
        <v>0</v>
      </c>
      <c r="V144" s="57"/>
    </row>
    <row r="145" spans="1:22" x14ac:dyDescent="0.25">
      <c r="A145" s="29">
        <f t="shared" si="9"/>
        <v>13</v>
      </c>
      <c r="B145" s="37" t="s">
        <v>200</v>
      </c>
      <c r="C145" s="20" t="s">
        <v>29</v>
      </c>
      <c r="D145" s="69">
        <f>PREENCHER!D164*'PARÃMETROS - NÃO MEXER !'!C145</f>
        <v>0</v>
      </c>
      <c r="E145" s="69">
        <f>PREENCHER!E164*'PARÃMETROS - NÃO MEXER !'!C145</f>
        <v>0</v>
      </c>
      <c r="F145" s="69">
        <f>PREENCHER!F164*'PARÃMETROS - NÃO MEXER !'!C145</f>
        <v>0</v>
      </c>
      <c r="G145" s="69">
        <f>PREENCHER!G164*'PARÃMETROS - NÃO MEXER !'!C145</f>
        <v>0</v>
      </c>
      <c r="H145" s="69">
        <f>PREENCHER!H164*'PARÃMETROS - NÃO MEXER !'!C145</f>
        <v>0</v>
      </c>
      <c r="I145" s="69">
        <f>PREENCHER!I164*'PARÃMETROS - NÃO MEXER !'!C145</f>
        <v>0</v>
      </c>
      <c r="J145" s="69">
        <f>PREENCHER!J164*'PARÃMETROS - NÃO MEXER !'!C145</f>
        <v>0</v>
      </c>
      <c r="K145" s="69">
        <f>PREENCHER!K164*'PARÃMETROS - NÃO MEXER !'!C145</f>
        <v>0</v>
      </c>
      <c r="L145" s="69">
        <f>PREENCHER!L164*'PARÃMETROS - NÃO MEXER !'!C145</f>
        <v>0</v>
      </c>
      <c r="M145" s="69">
        <f>PREENCHER!M164*'PARÃMETROS - NÃO MEXER !'!C145</f>
        <v>0</v>
      </c>
      <c r="N145" s="69">
        <f>PREENCHER!N164*'PARÃMETROS - NÃO MEXER !'!C145</f>
        <v>0</v>
      </c>
      <c r="O145" s="69">
        <f>PREENCHER!O164*'PARÃMETROS - NÃO MEXER !'!C145</f>
        <v>0</v>
      </c>
      <c r="P145" s="69">
        <f>PREENCHER!P164*'PARÃMETROS - NÃO MEXER !'!C145</f>
        <v>0</v>
      </c>
      <c r="Q145" s="69">
        <f>PREENCHER!Q164*'PARÃMETROS - NÃO MEXER !'!C145</f>
        <v>0</v>
      </c>
      <c r="R145" s="69">
        <f>PREENCHER!R164*'PARÃMETROS - NÃO MEXER !'!C145</f>
        <v>0</v>
      </c>
      <c r="S145" s="69">
        <f>PREENCHER!S164*'PARÃMETROS - NÃO MEXER !'!C145</f>
        <v>0</v>
      </c>
      <c r="T145" s="69">
        <f>PREENCHER!T164*'PARÃMETROS - NÃO MEXER !'!C145</f>
        <v>0</v>
      </c>
      <c r="U145" s="192">
        <f t="shared" si="8"/>
        <v>0</v>
      </c>
      <c r="V145" s="57"/>
    </row>
    <row r="146" spans="1:22" ht="38.25" x14ac:dyDescent="0.25">
      <c r="A146" s="29">
        <f t="shared" si="9"/>
        <v>14</v>
      </c>
      <c r="B146" s="37" t="s">
        <v>157</v>
      </c>
      <c r="C146" s="20" t="s">
        <v>29</v>
      </c>
      <c r="D146" s="69">
        <f>PREENCHER!D165*'PARÃMETROS - NÃO MEXER !'!C146</f>
        <v>0</v>
      </c>
      <c r="E146" s="69">
        <f>PREENCHER!E165*'PARÃMETROS - NÃO MEXER !'!C146</f>
        <v>0</v>
      </c>
      <c r="F146" s="69">
        <f>PREENCHER!F165*'PARÃMETROS - NÃO MEXER !'!C146</f>
        <v>0</v>
      </c>
      <c r="G146" s="69">
        <f>PREENCHER!G165*'PARÃMETROS - NÃO MEXER !'!C146</f>
        <v>0</v>
      </c>
      <c r="H146" s="69">
        <f>PREENCHER!H165*'PARÃMETROS - NÃO MEXER !'!C146</f>
        <v>0</v>
      </c>
      <c r="I146" s="69">
        <f>PREENCHER!I165*'PARÃMETROS - NÃO MEXER !'!C146</f>
        <v>0</v>
      </c>
      <c r="J146" s="69">
        <f>PREENCHER!J165*'PARÃMETROS - NÃO MEXER !'!C146</f>
        <v>0</v>
      </c>
      <c r="K146" s="69">
        <f>PREENCHER!K165*'PARÃMETROS - NÃO MEXER !'!C146</f>
        <v>0</v>
      </c>
      <c r="L146" s="69">
        <f>PREENCHER!L165*'PARÃMETROS - NÃO MEXER !'!C146</f>
        <v>0</v>
      </c>
      <c r="M146" s="69">
        <f>PREENCHER!M165*'PARÃMETROS - NÃO MEXER !'!C146</f>
        <v>0</v>
      </c>
      <c r="N146" s="69">
        <f>PREENCHER!N165*'PARÃMETROS - NÃO MEXER !'!C146</f>
        <v>0</v>
      </c>
      <c r="O146" s="69">
        <f>PREENCHER!O165*'PARÃMETROS - NÃO MEXER !'!C146</f>
        <v>0</v>
      </c>
      <c r="P146" s="69">
        <f>PREENCHER!P165*'PARÃMETROS - NÃO MEXER !'!C146</f>
        <v>0</v>
      </c>
      <c r="Q146" s="69">
        <f>PREENCHER!Q165*'PARÃMETROS - NÃO MEXER !'!C146</f>
        <v>0</v>
      </c>
      <c r="R146" s="69">
        <f>PREENCHER!R165*'PARÃMETROS - NÃO MEXER !'!C146</f>
        <v>0</v>
      </c>
      <c r="S146" s="69">
        <f>PREENCHER!S165*'PARÃMETROS - NÃO MEXER !'!C146</f>
        <v>0</v>
      </c>
      <c r="T146" s="69">
        <f>PREENCHER!T165*'PARÃMETROS - NÃO MEXER !'!C146</f>
        <v>0</v>
      </c>
      <c r="U146" s="192">
        <f t="shared" si="8"/>
        <v>0</v>
      </c>
      <c r="V146" s="57"/>
    </row>
    <row r="147" spans="1:22" ht="38.25" x14ac:dyDescent="0.25">
      <c r="A147" s="29">
        <f t="shared" si="9"/>
        <v>15</v>
      </c>
      <c r="B147" s="37" t="s">
        <v>158</v>
      </c>
      <c r="C147" s="20" t="s">
        <v>29</v>
      </c>
      <c r="D147" s="69">
        <f>PREENCHER!D166*'PARÃMETROS - NÃO MEXER !'!C147</f>
        <v>0</v>
      </c>
      <c r="E147" s="69">
        <f>PREENCHER!E166*'PARÃMETROS - NÃO MEXER !'!C147</f>
        <v>0</v>
      </c>
      <c r="F147" s="69">
        <f>PREENCHER!F166*'PARÃMETROS - NÃO MEXER !'!C147</f>
        <v>0</v>
      </c>
      <c r="G147" s="69">
        <f>PREENCHER!G166*'PARÃMETROS - NÃO MEXER !'!C147</f>
        <v>0</v>
      </c>
      <c r="H147" s="69">
        <f>PREENCHER!H166*'PARÃMETROS - NÃO MEXER !'!C147</f>
        <v>0</v>
      </c>
      <c r="I147" s="69">
        <f>PREENCHER!I166*'PARÃMETROS - NÃO MEXER !'!C147</f>
        <v>0</v>
      </c>
      <c r="J147" s="69">
        <f>PREENCHER!J166*'PARÃMETROS - NÃO MEXER !'!C147</f>
        <v>0</v>
      </c>
      <c r="K147" s="69">
        <f>PREENCHER!K166*'PARÃMETROS - NÃO MEXER !'!C147</f>
        <v>0</v>
      </c>
      <c r="L147" s="69">
        <f>PREENCHER!L166*'PARÃMETROS - NÃO MEXER !'!C147</f>
        <v>0</v>
      </c>
      <c r="M147" s="69">
        <f>PREENCHER!M166*'PARÃMETROS - NÃO MEXER !'!C147</f>
        <v>0</v>
      </c>
      <c r="N147" s="69">
        <f>PREENCHER!N166*'PARÃMETROS - NÃO MEXER !'!C147</f>
        <v>0</v>
      </c>
      <c r="O147" s="69">
        <f>PREENCHER!O166*'PARÃMETROS - NÃO MEXER !'!C147</f>
        <v>0</v>
      </c>
      <c r="P147" s="69">
        <f>PREENCHER!P166*'PARÃMETROS - NÃO MEXER !'!C147</f>
        <v>0</v>
      </c>
      <c r="Q147" s="69">
        <f>PREENCHER!Q166*'PARÃMETROS - NÃO MEXER !'!C147</f>
        <v>0</v>
      </c>
      <c r="R147" s="69">
        <f>PREENCHER!R166*'PARÃMETROS - NÃO MEXER !'!C147</f>
        <v>0</v>
      </c>
      <c r="S147" s="69">
        <f>PREENCHER!S166*'PARÃMETROS - NÃO MEXER !'!C147</f>
        <v>0</v>
      </c>
      <c r="T147" s="69">
        <f>PREENCHER!T166*'PARÃMETROS - NÃO MEXER !'!C147</f>
        <v>0</v>
      </c>
      <c r="U147" s="192">
        <f t="shared" si="8"/>
        <v>0</v>
      </c>
      <c r="V147" s="57"/>
    </row>
    <row r="148" spans="1:22" ht="25.5" x14ac:dyDescent="0.25">
      <c r="A148" s="29">
        <f t="shared" si="9"/>
        <v>16</v>
      </c>
      <c r="B148" s="37" t="s">
        <v>159</v>
      </c>
      <c r="C148" s="20" t="s">
        <v>29</v>
      </c>
      <c r="D148" s="69">
        <f>PREENCHER!D167*'PARÃMETROS - NÃO MEXER !'!C148</f>
        <v>0</v>
      </c>
      <c r="E148" s="69">
        <f>PREENCHER!E167*'PARÃMETROS - NÃO MEXER !'!C148</f>
        <v>0</v>
      </c>
      <c r="F148" s="69">
        <f>PREENCHER!F167*'PARÃMETROS - NÃO MEXER !'!C148</f>
        <v>0</v>
      </c>
      <c r="G148" s="69">
        <f>PREENCHER!G167*'PARÃMETROS - NÃO MEXER !'!C148</f>
        <v>0</v>
      </c>
      <c r="H148" s="69">
        <f>PREENCHER!H167*'PARÃMETROS - NÃO MEXER !'!C148</f>
        <v>0</v>
      </c>
      <c r="I148" s="69">
        <f>PREENCHER!I167*'PARÃMETROS - NÃO MEXER !'!C148</f>
        <v>0</v>
      </c>
      <c r="J148" s="69">
        <f>PREENCHER!J167*'PARÃMETROS - NÃO MEXER !'!C148</f>
        <v>0</v>
      </c>
      <c r="K148" s="69">
        <f>PREENCHER!K167*'PARÃMETROS - NÃO MEXER !'!C148</f>
        <v>0</v>
      </c>
      <c r="L148" s="69">
        <f>PREENCHER!L167*'PARÃMETROS - NÃO MEXER !'!C148</f>
        <v>0</v>
      </c>
      <c r="M148" s="69">
        <f>PREENCHER!M167*'PARÃMETROS - NÃO MEXER !'!C148</f>
        <v>0</v>
      </c>
      <c r="N148" s="69">
        <f>PREENCHER!N167*'PARÃMETROS - NÃO MEXER !'!C148</f>
        <v>0</v>
      </c>
      <c r="O148" s="69">
        <f>PREENCHER!O167*'PARÃMETROS - NÃO MEXER !'!C148</f>
        <v>0</v>
      </c>
      <c r="P148" s="69">
        <f>PREENCHER!P167*'PARÃMETROS - NÃO MEXER !'!C148</f>
        <v>0</v>
      </c>
      <c r="Q148" s="69">
        <f>PREENCHER!Q167*'PARÃMETROS - NÃO MEXER !'!C148</f>
        <v>0</v>
      </c>
      <c r="R148" s="69">
        <f>PREENCHER!R167*'PARÃMETROS - NÃO MEXER !'!C148</f>
        <v>0</v>
      </c>
      <c r="S148" s="69">
        <f>PREENCHER!S167*'PARÃMETROS - NÃO MEXER !'!C148</f>
        <v>0</v>
      </c>
      <c r="T148" s="69">
        <f>PREENCHER!T167*'PARÃMETROS - NÃO MEXER !'!C148</f>
        <v>0</v>
      </c>
      <c r="U148" s="192">
        <f t="shared" si="8"/>
        <v>0</v>
      </c>
      <c r="V148" s="57"/>
    </row>
    <row r="149" spans="1:22" ht="25.5" x14ac:dyDescent="0.25">
      <c r="A149" s="29">
        <f t="shared" si="9"/>
        <v>17</v>
      </c>
      <c r="B149" s="37" t="s">
        <v>160</v>
      </c>
      <c r="C149" s="20" t="s">
        <v>29</v>
      </c>
      <c r="D149" s="69">
        <f>PREENCHER!D168*'PARÃMETROS - NÃO MEXER !'!C149</f>
        <v>0</v>
      </c>
      <c r="E149" s="69">
        <f>PREENCHER!E168*'PARÃMETROS - NÃO MEXER !'!C149</f>
        <v>0</v>
      </c>
      <c r="F149" s="69">
        <f>PREENCHER!F168*'PARÃMETROS - NÃO MEXER !'!C149</f>
        <v>0</v>
      </c>
      <c r="G149" s="69">
        <f>PREENCHER!G168*'PARÃMETROS - NÃO MEXER !'!C149</f>
        <v>0</v>
      </c>
      <c r="H149" s="69">
        <f>PREENCHER!H168*'PARÃMETROS - NÃO MEXER !'!C149</f>
        <v>0</v>
      </c>
      <c r="I149" s="69">
        <f>PREENCHER!I168*'PARÃMETROS - NÃO MEXER !'!C149</f>
        <v>0</v>
      </c>
      <c r="J149" s="69">
        <f>PREENCHER!J168*'PARÃMETROS - NÃO MEXER !'!C149</f>
        <v>0</v>
      </c>
      <c r="K149" s="69">
        <f>PREENCHER!K168*'PARÃMETROS - NÃO MEXER !'!C149</f>
        <v>0</v>
      </c>
      <c r="L149" s="69">
        <f>PREENCHER!L168*'PARÃMETROS - NÃO MEXER !'!C149</f>
        <v>0</v>
      </c>
      <c r="M149" s="69">
        <f>PREENCHER!M168*'PARÃMETROS - NÃO MEXER !'!C149</f>
        <v>0</v>
      </c>
      <c r="N149" s="69">
        <f>PREENCHER!N168*'PARÃMETROS - NÃO MEXER !'!C149</f>
        <v>0</v>
      </c>
      <c r="O149" s="69">
        <f>PREENCHER!O168*'PARÃMETROS - NÃO MEXER !'!C149</f>
        <v>0</v>
      </c>
      <c r="P149" s="69">
        <f>PREENCHER!P168*'PARÃMETROS - NÃO MEXER !'!C149</f>
        <v>0</v>
      </c>
      <c r="Q149" s="69">
        <f>PREENCHER!Q168*'PARÃMETROS - NÃO MEXER !'!C149</f>
        <v>0</v>
      </c>
      <c r="R149" s="69">
        <f>PREENCHER!R168*'PARÃMETROS - NÃO MEXER !'!C149</f>
        <v>0</v>
      </c>
      <c r="S149" s="69">
        <f>PREENCHER!S168*'PARÃMETROS - NÃO MEXER !'!C149</f>
        <v>0</v>
      </c>
      <c r="T149" s="69">
        <f>PREENCHER!T168*'PARÃMETROS - NÃO MEXER !'!C149</f>
        <v>0</v>
      </c>
      <c r="U149" s="192">
        <f t="shared" si="8"/>
        <v>0</v>
      </c>
      <c r="V149" s="57"/>
    </row>
    <row r="150" spans="1:22" ht="15.75" thickBot="1" x14ac:dyDescent="0.3">
      <c r="A150" s="29">
        <f t="shared" si="9"/>
        <v>18</v>
      </c>
      <c r="B150" s="39" t="s">
        <v>49</v>
      </c>
      <c r="C150" s="73" t="s">
        <v>29</v>
      </c>
      <c r="D150" s="69">
        <f>PREENCHER!D169*'PARÃMETROS - NÃO MEXER !'!C150</f>
        <v>0</v>
      </c>
      <c r="E150" s="69">
        <f>PREENCHER!E169*'PARÃMETROS - NÃO MEXER !'!C150</f>
        <v>0</v>
      </c>
      <c r="F150" s="69">
        <f>PREENCHER!F169*'PARÃMETROS - NÃO MEXER !'!C150</f>
        <v>0</v>
      </c>
      <c r="G150" s="69">
        <f>PREENCHER!G169*'PARÃMETROS - NÃO MEXER !'!C150</f>
        <v>0</v>
      </c>
      <c r="H150" s="69">
        <f>PREENCHER!H169*'PARÃMETROS - NÃO MEXER !'!C150</f>
        <v>0</v>
      </c>
      <c r="I150" s="69">
        <f>PREENCHER!I169*'PARÃMETROS - NÃO MEXER !'!C150</f>
        <v>0</v>
      </c>
      <c r="J150" s="69">
        <f>PREENCHER!J169*'PARÃMETROS - NÃO MEXER !'!C150</f>
        <v>0</v>
      </c>
      <c r="K150" s="69">
        <f>PREENCHER!K169*'PARÃMETROS - NÃO MEXER !'!C150</f>
        <v>0</v>
      </c>
      <c r="L150" s="69">
        <f>PREENCHER!L169*'PARÃMETROS - NÃO MEXER !'!C150</f>
        <v>0</v>
      </c>
      <c r="M150" s="69">
        <f>PREENCHER!M169*'PARÃMETROS - NÃO MEXER !'!C150</f>
        <v>0</v>
      </c>
      <c r="N150" s="69">
        <f>PREENCHER!N169*'PARÃMETROS - NÃO MEXER !'!C150</f>
        <v>0</v>
      </c>
      <c r="O150" s="69">
        <f>PREENCHER!O169*'PARÃMETROS - NÃO MEXER !'!C150</f>
        <v>0</v>
      </c>
      <c r="P150" s="69">
        <f>PREENCHER!P169*'PARÃMETROS - NÃO MEXER !'!C150</f>
        <v>0</v>
      </c>
      <c r="Q150" s="69">
        <f>PREENCHER!Q169*'PARÃMETROS - NÃO MEXER !'!C150</f>
        <v>0</v>
      </c>
      <c r="R150" s="69">
        <f>PREENCHER!R169*'PARÃMETROS - NÃO MEXER !'!C150</f>
        <v>0</v>
      </c>
      <c r="S150" s="69">
        <f>PREENCHER!S169*'PARÃMETROS - NÃO MEXER !'!C150</f>
        <v>0</v>
      </c>
      <c r="T150" s="69">
        <f>PREENCHER!T169*'PARÃMETROS - NÃO MEXER !'!C150</f>
        <v>0</v>
      </c>
      <c r="U150" s="192">
        <f t="shared" si="8"/>
        <v>0</v>
      </c>
      <c r="V150" s="57"/>
    </row>
    <row r="151" spans="1:22" ht="18.75" x14ac:dyDescent="0.25">
      <c r="B151" s="244" t="s">
        <v>54</v>
      </c>
      <c r="C151" s="244"/>
      <c r="D151" s="81">
        <f>SUM(D133:S150)</f>
        <v>0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189"/>
      <c r="V151" s="57"/>
    </row>
    <row r="152" spans="1:22" x14ac:dyDescent="0.25">
      <c r="B152" s="245"/>
      <c r="C152" s="245"/>
      <c r="D152" s="241"/>
      <c r="E152" s="241"/>
      <c r="F152" s="241"/>
      <c r="G152" s="241"/>
      <c r="H152" s="241"/>
      <c r="I152" s="241"/>
      <c r="J152" s="241"/>
      <c r="K152" s="241"/>
      <c r="L152" s="241"/>
      <c r="M152" s="241"/>
      <c r="N152" s="241"/>
      <c r="O152" s="241"/>
      <c r="P152" s="241"/>
      <c r="Q152" s="241"/>
      <c r="R152" s="241"/>
      <c r="S152" s="241"/>
      <c r="T152" s="241"/>
      <c r="U152" s="241"/>
      <c r="V152" s="57"/>
    </row>
  </sheetData>
  <mergeCells count="24">
    <mergeCell ref="B152:C152"/>
    <mergeCell ref="B94:C94"/>
    <mergeCell ref="B68:U68"/>
    <mergeCell ref="B61:C61"/>
    <mergeCell ref="B69:C69"/>
    <mergeCell ref="B132:C132"/>
    <mergeCell ref="B151:C151"/>
    <mergeCell ref="B98:C98"/>
    <mergeCell ref="B1:U1"/>
    <mergeCell ref="D152:U152"/>
    <mergeCell ref="B131:C131"/>
    <mergeCell ref="B130:U130"/>
    <mergeCell ref="B70:C70"/>
    <mergeCell ref="B96:U96"/>
    <mergeCell ref="B97:C97"/>
    <mergeCell ref="B120:C120"/>
    <mergeCell ref="B3:U3"/>
    <mergeCell ref="B4:C4"/>
    <mergeCell ref="B34:C34"/>
    <mergeCell ref="B33:C33"/>
    <mergeCell ref="B5:C5"/>
    <mergeCell ref="B32:U32"/>
    <mergeCell ref="B30:C30"/>
    <mergeCell ref="B29:C29"/>
  </mergeCells>
  <phoneticPr fontId="7" type="noConversion"/>
  <dataValidations count="1">
    <dataValidation type="whole" allowBlank="1" showInputMessage="1" showErrorMessage="1" sqref="D99:U119 D71:U93 D35:U60 D6:U28 D133:U150" xr:uid="{00000000-0002-0000-0100-000000000000}">
      <formula1>0</formula1>
      <formula2>10000</formula2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7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"/>
  <sheetViews>
    <sheetView tabSelected="1" workbookViewId="0">
      <selection activeCell="D4" sqref="D4"/>
    </sheetView>
  </sheetViews>
  <sheetFormatPr defaultRowHeight="15" x14ac:dyDescent="0.25"/>
  <cols>
    <col min="1" max="1" width="64.42578125" bestFit="1" customWidth="1"/>
    <col min="2" max="2" width="19.85546875" style="6" bestFit="1" customWidth="1"/>
    <col min="3" max="3" width="21.5703125" style="6" customWidth="1"/>
    <col min="4" max="4" width="18.28515625" style="6" bestFit="1" customWidth="1"/>
  </cols>
  <sheetData>
    <row r="1" spans="1:4" ht="27" thickBot="1" x14ac:dyDescent="0.45">
      <c r="A1" s="246" t="s">
        <v>269</v>
      </c>
      <c r="B1" s="247"/>
      <c r="C1" s="247"/>
      <c r="D1" s="248"/>
    </row>
    <row r="2" spans="1:4" ht="15.75" thickBot="1" x14ac:dyDescent="0.3"/>
    <row r="3" spans="1:4" x14ac:dyDescent="0.25">
      <c r="A3" s="40"/>
      <c r="B3" s="43" t="s">
        <v>263</v>
      </c>
      <c r="C3" s="43" t="s">
        <v>267</v>
      </c>
      <c r="D3" s="43" t="s">
        <v>264</v>
      </c>
    </row>
    <row r="4" spans="1:4" x14ac:dyDescent="0.25">
      <c r="A4" s="41" t="str">
        <f>'PARÃMETROS - NÃO MEXER !'!B4</f>
        <v>Grupo 1 - Atividades de Ensino Básico, Graduação e /ou Pós-graduação</v>
      </c>
      <c r="B4" s="44">
        <f>'PONTOS  Classe B - NÃO MEXER!'!D29</f>
        <v>0</v>
      </c>
      <c r="C4" s="44">
        <f>D13</f>
        <v>0</v>
      </c>
      <c r="D4" s="44">
        <f>IF(C4&gt;'PARÃMETROS - NÃO MEXER !'!C4,'PARÃMETROS - NÃO MEXER !'!C4,C4)</f>
        <v>0</v>
      </c>
    </row>
    <row r="5" spans="1:4" x14ac:dyDescent="0.25">
      <c r="A5" s="41" t="str">
        <f>'PARÃMETROS - NÃO MEXER !'!B5</f>
        <v>Grupo 2 - Atividades de Pesquisa e Produção Intelectual</v>
      </c>
      <c r="B5" s="44">
        <f>'PONTOS  Classe B - NÃO MEXER!'!D61</f>
        <v>0</v>
      </c>
      <c r="C5" s="44">
        <f>D14</f>
        <v>0</v>
      </c>
      <c r="D5" s="44">
        <f>IF(C5&gt;'PARÃMETROS - NÃO MEXER !'!C5,'PARÃMETROS - NÃO MEXER !'!C5,C5)</f>
        <v>0</v>
      </c>
    </row>
    <row r="6" spans="1:4" x14ac:dyDescent="0.25">
      <c r="A6" s="41" t="str">
        <f>'PARÃMETROS - NÃO MEXER !'!B6</f>
        <v>Grupo 3 - Atividades de Extensão</v>
      </c>
      <c r="B6" s="44">
        <f>'PONTOS  Classe B - NÃO MEXER!'!D94</f>
        <v>0</v>
      </c>
      <c r="C6" s="44">
        <f>B6</f>
        <v>0</v>
      </c>
      <c r="D6" s="44">
        <f>IF(C6&gt;'PARÃMETROS - NÃO MEXER !'!C6,'PARÃMETROS - NÃO MEXER !'!C6,C6)</f>
        <v>0</v>
      </c>
    </row>
    <row r="7" spans="1:4" x14ac:dyDescent="0.25">
      <c r="A7" s="41" t="str">
        <f>'PARÃMETROS - NÃO MEXER !'!B7</f>
        <v>Grupo 4 - Atividades de Gestão e Representação</v>
      </c>
      <c r="B7" s="44">
        <f>'PONTOS  Classe B - NÃO MEXER!'!D120</f>
        <v>0</v>
      </c>
      <c r="C7" s="44">
        <f>B7</f>
        <v>0</v>
      </c>
      <c r="D7" s="44">
        <f>IF(C7&gt;'PARÃMETROS - NÃO MEXER !'!C7,'PARÃMETROS - NÃO MEXER !'!C7,C7)</f>
        <v>0</v>
      </c>
    </row>
    <row r="8" spans="1:4" ht="15.75" thickBot="1" x14ac:dyDescent="0.3">
      <c r="A8" s="42" t="str">
        <f>'PARÃMETROS - NÃO MEXER !'!B8</f>
        <v>Grupo 5 - Qualificação Acadêmico-Profissional e Outras Atividades</v>
      </c>
      <c r="B8" s="45">
        <f>'PONTOS  Classe B - NÃO MEXER!'!D151</f>
        <v>0</v>
      </c>
      <c r="C8" s="45">
        <f>B8</f>
        <v>0</v>
      </c>
      <c r="D8" s="45">
        <f>IF(C8&gt;'PARÃMETROS - NÃO MEXER !'!C8,'PARÃMETROS - NÃO MEXER !'!C8,C8)</f>
        <v>0</v>
      </c>
    </row>
    <row r="9" spans="1:4" ht="15.75" thickBot="1" x14ac:dyDescent="0.3">
      <c r="C9" s="47" t="s">
        <v>268</v>
      </c>
      <c r="D9" s="46">
        <f>SUM(D4:D8)</f>
        <v>0</v>
      </c>
    </row>
    <row r="11" spans="1:4" ht="15.75" thickBot="1" x14ac:dyDescent="0.3"/>
    <row r="12" spans="1:4" ht="15.75" thickBot="1" x14ac:dyDescent="0.3">
      <c r="A12" s="50" t="s">
        <v>271</v>
      </c>
      <c r="B12" s="51" t="s">
        <v>270</v>
      </c>
      <c r="C12" s="51">
        <v>0.3</v>
      </c>
      <c r="D12" s="52" t="s">
        <v>266</v>
      </c>
    </row>
    <row r="13" spans="1:4" x14ac:dyDescent="0.25">
      <c r="A13" s="48" t="str">
        <f>'PARÃMETROS - NÃO MEXER !'!B4</f>
        <v>Grupo 1 - Atividades de Ensino Básico, Graduação e /ou Pós-graduação</v>
      </c>
      <c r="B13" s="49">
        <f>'PONTOS  Classe B - NÃO MEXER!'!V29</f>
        <v>0</v>
      </c>
      <c r="C13" s="49">
        <f>IF(AND(B13&lt;0.7*'PARÃMETROS - NÃO MEXER !'!C4,'PONTOS  Classe B - NÃO MEXER!'!D29-'PONTOS  Classe B - NÃO MEXER!'!V29&gt;0.3*'PARÃMETROS - NÃO MEXER !'!C4),0.3*'PARÃMETROS - NÃO MEXER !'!C4,'PONTOS  Classe B - NÃO MEXER!'!D29-'PONTOS  Classe B - NÃO MEXER!'!V29)</f>
        <v>0</v>
      </c>
      <c r="D13" s="49">
        <f>B13+C13</f>
        <v>0</v>
      </c>
    </row>
    <row r="14" spans="1:4" ht="15.75" thickBot="1" x14ac:dyDescent="0.3">
      <c r="A14" s="42" t="str">
        <f>'PARÃMETROS - NÃO MEXER !'!B5</f>
        <v>Grupo 2 - Atividades de Pesquisa e Produção Intelectual</v>
      </c>
      <c r="B14" s="45">
        <f>IF(PREENCHER!U58&lt;0,PREENCHER!U58/1*'PARÃMETROS - NÃO MEXER !'!C5*0.7,'PONTOS  Classe B - NÃO MEXER!'!V38)</f>
        <v>0</v>
      </c>
      <c r="C14" s="45">
        <f>IF(AND(PREENCHER!U58&lt;0,'PONTOS  Classe B - NÃO MEXER!'!D61-'PONTOS  Classe B - NÃO MEXER!'!V38&gt;0.3*'PARÃMETROS - NÃO MEXER !'!C5),0.3*'PARÃMETROS - NÃO MEXER !'!C5,'PONTOS  Classe B - NÃO MEXER!'!D61-'PONTOS  Classe B - NÃO MEXER!'!V38)</f>
        <v>0</v>
      </c>
      <c r="D14" s="45">
        <f>B14+C14</f>
        <v>0</v>
      </c>
    </row>
    <row r="15" spans="1:4" x14ac:dyDescent="0.25">
      <c r="A15" s="5"/>
    </row>
  </sheetData>
  <mergeCells count="1">
    <mergeCell ref="A1:D1"/>
  </mergeCells>
  <phoneticPr fontId="7" type="noConversion"/>
  <pageMargins left="0.51181102362204722" right="0.51181102362204722" top="0.78740157480314965" bottom="0.78740157480314965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  <pageSetUpPr fitToPage="1"/>
  </sheetPr>
  <dimension ref="A1:M280"/>
  <sheetViews>
    <sheetView topLeftCell="B19" workbookViewId="0">
      <selection activeCell="M16" sqref="M16"/>
    </sheetView>
  </sheetViews>
  <sheetFormatPr defaultRowHeight="15" x14ac:dyDescent="0.25"/>
  <cols>
    <col min="1" max="1" width="3.140625" style="10" bestFit="1" customWidth="1"/>
    <col min="2" max="2" width="66.7109375" style="56" bestFit="1" customWidth="1"/>
    <col min="3" max="3" width="14.28515625" style="10" bestFit="1" customWidth="1"/>
    <col min="4" max="5" width="9.42578125" style="10" bestFit="1" customWidth="1"/>
    <col min="6" max="6" width="18.7109375" style="53" bestFit="1" customWidth="1"/>
    <col min="7" max="7" width="1.7109375" customWidth="1"/>
    <col min="8" max="8" width="9.42578125" bestFit="1" customWidth="1"/>
    <col min="9" max="9" width="4.5703125" bestFit="1" customWidth="1"/>
    <col min="10" max="10" width="51.42578125" bestFit="1" customWidth="1"/>
    <col min="11" max="11" width="14.140625" style="1" bestFit="1" customWidth="1"/>
    <col min="12" max="12" width="8.28515625" style="1" bestFit="1" customWidth="1"/>
    <col min="13" max="13" width="8" style="1" bestFit="1" customWidth="1"/>
  </cols>
  <sheetData>
    <row r="1" spans="2:13" ht="15.75" thickBot="1" x14ac:dyDescent="0.3">
      <c r="F1" s="10"/>
    </row>
    <row r="2" spans="2:13" ht="15.75" thickBot="1" x14ac:dyDescent="0.3">
      <c r="B2" s="262" t="s">
        <v>0</v>
      </c>
      <c r="C2" s="263"/>
      <c r="D2" s="263"/>
      <c r="E2" s="264"/>
      <c r="F2" s="10"/>
      <c r="H2" s="2" t="s">
        <v>25</v>
      </c>
      <c r="I2" s="2" t="s">
        <v>27</v>
      </c>
      <c r="J2" s="255" t="s">
        <v>55</v>
      </c>
      <c r="K2" s="256"/>
      <c r="L2" s="256"/>
      <c r="M2" s="257"/>
    </row>
    <row r="3" spans="2:13" ht="15.75" thickBot="1" x14ac:dyDescent="0.3">
      <c r="B3" s="134" t="s">
        <v>1</v>
      </c>
      <c r="C3" s="279" t="s">
        <v>283</v>
      </c>
      <c r="D3" s="279" t="s">
        <v>284</v>
      </c>
      <c r="E3" s="279" t="s">
        <v>2</v>
      </c>
      <c r="F3" s="10"/>
      <c r="H3" s="2"/>
      <c r="I3" s="2" t="s">
        <v>26</v>
      </c>
      <c r="J3" s="139" t="s">
        <v>1</v>
      </c>
      <c r="K3" s="135" t="s">
        <v>283</v>
      </c>
      <c r="L3" s="135" t="s">
        <v>284</v>
      </c>
      <c r="M3" s="135" t="s">
        <v>2</v>
      </c>
    </row>
    <row r="4" spans="2:13" x14ac:dyDescent="0.25">
      <c r="B4" s="64" t="s">
        <v>258</v>
      </c>
      <c r="C4" s="65">
        <v>60</v>
      </c>
      <c r="D4" s="65">
        <v>60</v>
      </c>
      <c r="E4" s="65">
        <v>60</v>
      </c>
      <c r="F4" s="10"/>
      <c r="J4" s="140" t="s">
        <v>16</v>
      </c>
      <c r="K4" s="136">
        <f t="shared" ref="K4:M5" si="0">60*0.7</f>
        <v>42</v>
      </c>
      <c r="L4" s="136">
        <f t="shared" si="0"/>
        <v>42</v>
      </c>
      <c r="M4" s="136">
        <f t="shared" si="0"/>
        <v>42</v>
      </c>
    </row>
    <row r="5" spans="2:13" x14ac:dyDescent="0.25">
      <c r="B5" s="60" t="s">
        <v>259</v>
      </c>
      <c r="C5" s="62">
        <v>60</v>
      </c>
      <c r="D5" s="62">
        <v>60</v>
      </c>
      <c r="E5" s="62">
        <v>60</v>
      </c>
      <c r="F5" s="10"/>
      <c r="J5" s="141" t="s">
        <v>18</v>
      </c>
      <c r="K5" s="137">
        <f t="shared" si="0"/>
        <v>42</v>
      </c>
      <c r="L5" s="137">
        <f t="shared" si="0"/>
        <v>42</v>
      </c>
      <c r="M5" s="137">
        <f t="shared" si="0"/>
        <v>42</v>
      </c>
    </row>
    <row r="6" spans="2:13" x14ac:dyDescent="0.25">
      <c r="B6" s="60" t="s">
        <v>261</v>
      </c>
      <c r="C6" s="62">
        <v>40</v>
      </c>
      <c r="D6" s="62">
        <v>40</v>
      </c>
      <c r="E6" s="62">
        <v>40</v>
      </c>
      <c r="F6" s="10"/>
      <c r="J6" s="141" t="s">
        <v>17</v>
      </c>
      <c r="K6" s="137">
        <f>40*0.7</f>
        <v>28</v>
      </c>
      <c r="L6" s="137">
        <f>40*0.7</f>
        <v>28</v>
      </c>
      <c r="M6" s="137">
        <f>40*0.7</f>
        <v>28</v>
      </c>
    </row>
    <row r="7" spans="2:13" x14ac:dyDescent="0.25">
      <c r="B7" s="60" t="s">
        <v>260</v>
      </c>
      <c r="C7" s="62">
        <v>20</v>
      </c>
      <c r="D7" s="62">
        <v>22</v>
      </c>
      <c r="E7" s="62">
        <v>25</v>
      </c>
      <c r="F7" s="10"/>
      <c r="J7" s="141" t="s">
        <v>19</v>
      </c>
      <c r="K7" s="137">
        <f>20*0.7</f>
        <v>14</v>
      </c>
      <c r="L7" s="137">
        <f>22*0.7</f>
        <v>15.399999999999999</v>
      </c>
      <c r="M7" s="137">
        <f>25*0.7</f>
        <v>17.5</v>
      </c>
    </row>
    <row r="8" spans="2:13" ht="15.75" thickBot="1" x14ac:dyDescent="0.3">
      <c r="B8" s="60" t="s">
        <v>262</v>
      </c>
      <c r="C8" s="62">
        <v>20</v>
      </c>
      <c r="D8" s="62">
        <v>18</v>
      </c>
      <c r="E8" s="62">
        <v>15</v>
      </c>
      <c r="F8" s="10"/>
      <c r="J8" s="142" t="s">
        <v>20</v>
      </c>
      <c r="K8" s="138">
        <f>20*0.7</f>
        <v>14</v>
      </c>
      <c r="L8" s="138">
        <f>18*0.7</f>
        <v>12.6</v>
      </c>
      <c r="M8" s="138">
        <f>15*0.7</f>
        <v>10.5</v>
      </c>
    </row>
    <row r="9" spans="2:13" ht="15.75" thickBot="1" x14ac:dyDescent="0.3">
      <c r="B9" s="60" t="s">
        <v>23</v>
      </c>
      <c r="C9" s="62">
        <v>200</v>
      </c>
      <c r="D9" s="62">
        <v>200</v>
      </c>
      <c r="E9" s="62">
        <v>200</v>
      </c>
      <c r="F9" s="10"/>
      <c r="J9" s="186" t="s">
        <v>56</v>
      </c>
      <c r="K9" s="187">
        <f>SUM(K4:K8)</f>
        <v>140</v>
      </c>
      <c r="L9" s="187">
        <f>SUM(L4:L8)</f>
        <v>140</v>
      </c>
      <c r="M9" s="187">
        <f>SUM(M4:M8)</f>
        <v>140</v>
      </c>
    </row>
    <row r="10" spans="2:13" ht="15.75" thickBot="1" x14ac:dyDescent="0.3">
      <c r="B10" s="61" t="s">
        <v>24</v>
      </c>
      <c r="C10" s="63">
        <v>100</v>
      </c>
      <c r="D10" s="63">
        <v>100</v>
      </c>
      <c r="E10" s="63">
        <v>120</v>
      </c>
      <c r="F10" s="10"/>
    </row>
    <row r="11" spans="2:13" x14ac:dyDescent="0.25">
      <c r="F11" s="10"/>
    </row>
    <row r="12" spans="2:13" x14ac:dyDescent="0.25">
      <c r="B12" s="54" t="s">
        <v>3</v>
      </c>
      <c r="C12" s="55" t="s">
        <v>4</v>
      </c>
      <c r="F12" s="10"/>
    </row>
    <row r="13" spans="2:13" x14ac:dyDescent="0.25">
      <c r="B13" s="54"/>
      <c r="C13" s="55" t="s">
        <v>5</v>
      </c>
      <c r="F13" s="10"/>
      <c r="H13" s="2" t="s">
        <v>248</v>
      </c>
      <c r="I13" s="3" t="s">
        <v>249</v>
      </c>
    </row>
    <row r="14" spans="2:13" x14ac:dyDescent="0.25">
      <c r="B14" s="54"/>
      <c r="C14" s="55" t="s">
        <v>6</v>
      </c>
      <c r="F14" s="10"/>
      <c r="H14" s="2"/>
      <c r="I14" s="3" t="s">
        <v>250</v>
      </c>
    </row>
    <row r="15" spans="2:13" x14ac:dyDescent="0.25">
      <c r="B15" s="54"/>
      <c r="C15" s="55" t="s">
        <v>7</v>
      </c>
      <c r="F15" s="10"/>
      <c r="H15" s="2"/>
      <c r="I15" s="3" t="s">
        <v>251</v>
      </c>
    </row>
    <row r="16" spans="2:13" x14ac:dyDescent="0.25">
      <c r="B16" s="54"/>
      <c r="C16" s="55" t="s">
        <v>8</v>
      </c>
      <c r="F16" s="10"/>
      <c r="H16" s="2"/>
      <c r="I16" s="3"/>
    </row>
    <row r="17" spans="1:9" x14ac:dyDescent="0.25">
      <c r="B17" s="54"/>
      <c r="C17" s="55" t="s">
        <v>9</v>
      </c>
      <c r="F17" s="10"/>
      <c r="H17" s="2"/>
      <c r="I17" s="3"/>
    </row>
    <row r="18" spans="1:9" x14ac:dyDescent="0.25">
      <c r="B18" s="54"/>
      <c r="C18" s="55" t="s">
        <v>10</v>
      </c>
      <c r="F18" s="10"/>
    </row>
    <row r="19" spans="1:9" x14ac:dyDescent="0.25">
      <c r="B19" s="54"/>
      <c r="C19" s="55" t="s">
        <v>11</v>
      </c>
      <c r="F19" s="10"/>
    </row>
    <row r="20" spans="1:9" x14ac:dyDescent="0.25">
      <c r="B20" s="54"/>
      <c r="C20" s="55" t="s">
        <v>12</v>
      </c>
      <c r="F20" s="10"/>
    </row>
    <row r="21" spans="1:9" x14ac:dyDescent="0.25">
      <c r="B21" s="54"/>
      <c r="C21" s="55" t="s">
        <v>13</v>
      </c>
      <c r="F21" s="10"/>
    </row>
    <row r="22" spans="1:9" x14ac:dyDescent="0.25">
      <c r="B22" s="54"/>
      <c r="C22" s="55" t="s">
        <v>14</v>
      </c>
      <c r="F22" s="10"/>
    </row>
    <row r="23" spans="1:9" x14ac:dyDescent="0.25">
      <c r="B23" s="54"/>
      <c r="C23" s="55" t="s">
        <v>15</v>
      </c>
      <c r="F23" s="10"/>
    </row>
    <row r="24" spans="1:9" ht="15.75" thickBot="1" x14ac:dyDescent="0.3">
      <c r="F24" s="10"/>
    </row>
    <row r="25" spans="1:9" x14ac:dyDescent="0.25">
      <c r="A25" s="91"/>
      <c r="B25" s="271" t="str">
        <f>B4</f>
        <v>Grupo 1 - Atividades de Ensino Básico, Graduação e /ou Pós-graduação</v>
      </c>
      <c r="C25" s="260" t="str">
        <f>C3</f>
        <v>Classes B</v>
      </c>
      <c r="D25" s="260" t="str">
        <f>D3</f>
        <v>Classe C</v>
      </c>
      <c r="E25" s="260" t="str">
        <f>E3</f>
        <v>Classe D</v>
      </c>
      <c r="F25" s="265" t="s">
        <v>194</v>
      </c>
    </row>
    <row r="26" spans="1:9" ht="15.75" thickBot="1" x14ac:dyDescent="0.3">
      <c r="A26" s="91"/>
      <c r="B26" s="272"/>
      <c r="C26" s="261"/>
      <c r="D26" s="261"/>
      <c r="E26" s="261"/>
      <c r="F26" s="266"/>
    </row>
    <row r="27" spans="1:9" x14ac:dyDescent="0.25">
      <c r="A27" s="29">
        <v>1</v>
      </c>
      <c r="B27" s="92" t="s">
        <v>59</v>
      </c>
      <c r="C27" s="93">
        <f t="shared" ref="C27:E28" si="1">42/120/4</f>
        <v>8.7499999999999994E-2</v>
      </c>
      <c r="D27" s="93">
        <f t="shared" si="1"/>
        <v>8.7499999999999994E-2</v>
      </c>
      <c r="E27" s="93">
        <f t="shared" si="1"/>
        <v>8.7499999999999994E-2</v>
      </c>
      <c r="F27" s="94" t="s">
        <v>161</v>
      </c>
    </row>
    <row r="28" spans="1:9" x14ac:dyDescent="0.25">
      <c r="A28" s="29">
        <f>A27+1</f>
        <v>2</v>
      </c>
      <c r="B28" s="95" t="s">
        <v>60</v>
      </c>
      <c r="C28" s="96">
        <f t="shared" si="1"/>
        <v>8.7499999999999994E-2</v>
      </c>
      <c r="D28" s="96">
        <f t="shared" si="1"/>
        <v>8.7499999999999994E-2</v>
      </c>
      <c r="E28" s="96">
        <f t="shared" si="1"/>
        <v>8.7499999999999994E-2</v>
      </c>
      <c r="F28" s="97" t="s">
        <v>161</v>
      </c>
    </row>
    <row r="29" spans="1:9" ht="30" x14ac:dyDescent="0.25">
      <c r="A29" s="29">
        <f t="shared" ref="A29:A49" si="2">A28+1</f>
        <v>3</v>
      </c>
      <c r="B29" s="95" t="s">
        <v>99</v>
      </c>
      <c r="C29" s="96">
        <f>0.25*C28</f>
        <v>2.1874999999999999E-2</v>
      </c>
      <c r="D29" s="96">
        <f>0.25*D28</f>
        <v>2.1874999999999999E-2</v>
      </c>
      <c r="E29" s="96">
        <f>0.25*E28</f>
        <v>2.1874999999999999E-2</v>
      </c>
      <c r="F29" s="97" t="s">
        <v>161</v>
      </c>
    </row>
    <row r="30" spans="1:9" x14ac:dyDescent="0.25">
      <c r="A30" s="29">
        <f t="shared" si="2"/>
        <v>4</v>
      </c>
      <c r="B30" s="95" t="s">
        <v>100</v>
      </c>
      <c r="C30" s="96">
        <f>42/120/4</f>
        <v>8.7499999999999994E-2</v>
      </c>
      <c r="D30" s="96">
        <f t="shared" ref="D30:E33" si="3">42/120/4</f>
        <v>8.7499999999999994E-2</v>
      </c>
      <c r="E30" s="96">
        <f t="shared" si="3"/>
        <v>8.7499999999999994E-2</v>
      </c>
      <c r="F30" s="97" t="s">
        <v>161</v>
      </c>
    </row>
    <row r="31" spans="1:9" ht="25.5" x14ac:dyDescent="0.25">
      <c r="A31" s="29">
        <f t="shared" si="2"/>
        <v>5</v>
      </c>
      <c r="B31" s="95" t="s">
        <v>61</v>
      </c>
      <c r="C31" s="96">
        <f>42/120/4</f>
        <v>8.7499999999999994E-2</v>
      </c>
      <c r="D31" s="96">
        <f t="shared" si="3"/>
        <v>8.7499999999999994E-2</v>
      </c>
      <c r="E31" s="96">
        <f t="shared" si="3"/>
        <v>8.7499999999999994E-2</v>
      </c>
      <c r="F31" s="97" t="s">
        <v>161</v>
      </c>
    </row>
    <row r="32" spans="1:9" ht="45" x14ac:dyDescent="0.25">
      <c r="A32" s="29">
        <f t="shared" si="2"/>
        <v>6</v>
      </c>
      <c r="B32" s="95" t="s">
        <v>101</v>
      </c>
      <c r="C32" s="96">
        <f>42/120/4</f>
        <v>8.7499999999999994E-2</v>
      </c>
      <c r="D32" s="96">
        <f t="shared" si="3"/>
        <v>8.7499999999999994E-2</v>
      </c>
      <c r="E32" s="96">
        <f t="shared" si="3"/>
        <v>8.7499999999999994E-2</v>
      </c>
      <c r="F32" s="97" t="s">
        <v>161</v>
      </c>
    </row>
    <row r="33" spans="1:6" ht="25.5" x14ac:dyDescent="0.25">
      <c r="A33" s="29">
        <f t="shared" si="2"/>
        <v>7</v>
      </c>
      <c r="B33" s="95" t="s">
        <v>62</v>
      </c>
      <c r="C33" s="96">
        <f>42/120/4</f>
        <v>8.7499999999999994E-2</v>
      </c>
      <c r="D33" s="96">
        <f t="shared" si="3"/>
        <v>8.7499999999999994E-2</v>
      </c>
      <c r="E33" s="96">
        <f t="shared" si="3"/>
        <v>8.7499999999999994E-2</v>
      </c>
      <c r="F33" s="97" t="s">
        <v>162</v>
      </c>
    </row>
    <row r="34" spans="1:6" x14ac:dyDescent="0.25">
      <c r="A34" s="29">
        <f t="shared" si="2"/>
        <v>8</v>
      </c>
      <c r="B34" s="95" t="s">
        <v>102</v>
      </c>
      <c r="C34" s="98">
        <v>1.5</v>
      </c>
      <c r="D34" s="98">
        <v>1.5</v>
      </c>
      <c r="E34" s="98">
        <v>1.5</v>
      </c>
      <c r="F34" s="97" t="s">
        <v>163</v>
      </c>
    </row>
    <row r="35" spans="1:6" x14ac:dyDescent="0.25">
      <c r="A35" s="29">
        <f t="shared" si="2"/>
        <v>9</v>
      </c>
      <c r="B35" s="95" t="s">
        <v>202</v>
      </c>
      <c r="C35" s="98">
        <f>C34</f>
        <v>1.5</v>
      </c>
      <c r="D35" s="98">
        <f t="shared" ref="D35:E37" si="4">D34</f>
        <v>1.5</v>
      </c>
      <c r="E35" s="98">
        <f t="shared" si="4"/>
        <v>1.5</v>
      </c>
      <c r="F35" s="97" t="s">
        <v>163</v>
      </c>
    </row>
    <row r="36" spans="1:6" x14ac:dyDescent="0.25">
      <c r="A36" s="29">
        <f t="shared" si="2"/>
        <v>10</v>
      </c>
      <c r="B36" s="95" t="s">
        <v>63</v>
      </c>
      <c r="C36" s="98">
        <f>C35</f>
        <v>1.5</v>
      </c>
      <c r="D36" s="98">
        <f t="shared" si="4"/>
        <v>1.5</v>
      </c>
      <c r="E36" s="98">
        <f t="shared" si="4"/>
        <v>1.5</v>
      </c>
      <c r="F36" s="97" t="s">
        <v>163</v>
      </c>
    </row>
    <row r="37" spans="1:6" x14ac:dyDescent="0.25">
      <c r="A37" s="29">
        <f t="shared" si="2"/>
        <v>11</v>
      </c>
      <c r="B37" s="95" t="s">
        <v>64</v>
      </c>
      <c r="C37" s="98">
        <f>C36</f>
        <v>1.5</v>
      </c>
      <c r="D37" s="98">
        <f t="shared" si="4"/>
        <v>1.5</v>
      </c>
      <c r="E37" s="98">
        <f t="shared" si="4"/>
        <v>1.5</v>
      </c>
      <c r="F37" s="97" t="s">
        <v>163</v>
      </c>
    </row>
    <row r="38" spans="1:6" x14ac:dyDescent="0.25">
      <c r="A38" s="29">
        <f t="shared" si="2"/>
        <v>12</v>
      </c>
      <c r="B38" s="95" t="s">
        <v>65</v>
      </c>
      <c r="C38" s="98">
        <v>1.5</v>
      </c>
      <c r="D38" s="98">
        <v>1.5</v>
      </c>
      <c r="E38" s="98">
        <v>1.5</v>
      </c>
      <c r="F38" s="97" t="s">
        <v>163</v>
      </c>
    </row>
    <row r="39" spans="1:6" x14ac:dyDescent="0.25">
      <c r="A39" s="29">
        <f t="shared" si="2"/>
        <v>13</v>
      </c>
      <c r="B39" s="95" t="s">
        <v>66</v>
      </c>
      <c r="C39" s="98">
        <v>1</v>
      </c>
      <c r="D39" s="98">
        <v>1</v>
      </c>
      <c r="E39" s="98">
        <v>1</v>
      </c>
      <c r="F39" s="97" t="s">
        <v>163</v>
      </c>
    </row>
    <row r="40" spans="1:6" x14ac:dyDescent="0.25">
      <c r="A40" s="29">
        <f t="shared" si="2"/>
        <v>14</v>
      </c>
      <c r="B40" s="95" t="s">
        <v>67</v>
      </c>
      <c r="C40" s="98">
        <v>1</v>
      </c>
      <c r="D40" s="98">
        <v>1</v>
      </c>
      <c r="E40" s="98">
        <v>1</v>
      </c>
      <c r="F40" s="97" t="s">
        <v>163</v>
      </c>
    </row>
    <row r="41" spans="1:6" x14ac:dyDescent="0.25">
      <c r="A41" s="29">
        <f t="shared" si="2"/>
        <v>15</v>
      </c>
      <c r="B41" s="95" t="s">
        <v>68</v>
      </c>
      <c r="C41" s="98">
        <v>0.25</v>
      </c>
      <c r="D41" s="98">
        <v>0.25</v>
      </c>
      <c r="E41" s="98">
        <v>0.25</v>
      </c>
      <c r="F41" s="97" t="s">
        <v>163</v>
      </c>
    </row>
    <row r="42" spans="1:6" ht="25.5" x14ac:dyDescent="0.25">
      <c r="A42" s="29">
        <f t="shared" si="2"/>
        <v>16</v>
      </c>
      <c r="B42" s="95" t="s">
        <v>69</v>
      </c>
      <c r="C42" s="98">
        <v>1.5</v>
      </c>
      <c r="D42" s="98">
        <v>1.5</v>
      </c>
      <c r="E42" s="98">
        <v>1.5</v>
      </c>
      <c r="F42" s="97" t="s">
        <v>164</v>
      </c>
    </row>
    <row r="43" spans="1:6" ht="25.5" x14ac:dyDescent="0.25">
      <c r="A43" s="29">
        <f t="shared" si="2"/>
        <v>17</v>
      </c>
      <c r="B43" s="95" t="s">
        <v>70</v>
      </c>
      <c r="C43" s="98">
        <v>1.5</v>
      </c>
      <c r="D43" s="98">
        <v>1.5</v>
      </c>
      <c r="E43" s="98">
        <v>1.5</v>
      </c>
      <c r="F43" s="97" t="s">
        <v>164</v>
      </c>
    </row>
    <row r="44" spans="1:6" x14ac:dyDescent="0.25">
      <c r="A44" s="29">
        <f t="shared" si="2"/>
        <v>18</v>
      </c>
      <c r="B44" s="95" t="s">
        <v>203</v>
      </c>
      <c r="C44" s="98">
        <v>1</v>
      </c>
      <c r="D44" s="98">
        <v>1</v>
      </c>
      <c r="E44" s="98">
        <v>1</v>
      </c>
      <c r="F44" s="97" t="s">
        <v>165</v>
      </c>
    </row>
    <row r="45" spans="1:6" x14ac:dyDescent="0.25">
      <c r="A45" s="29">
        <f t="shared" si="2"/>
        <v>19</v>
      </c>
      <c r="B45" s="95" t="s">
        <v>71</v>
      </c>
      <c r="C45" s="98">
        <v>1</v>
      </c>
      <c r="D45" s="98">
        <v>1</v>
      </c>
      <c r="E45" s="98">
        <v>1</v>
      </c>
      <c r="F45" s="97" t="s">
        <v>165</v>
      </c>
    </row>
    <row r="46" spans="1:6" x14ac:dyDescent="0.25">
      <c r="A46" s="29">
        <f t="shared" si="2"/>
        <v>20</v>
      </c>
      <c r="B46" s="95" t="s">
        <v>72</v>
      </c>
      <c r="C46" s="98">
        <v>2</v>
      </c>
      <c r="D46" s="98">
        <v>2</v>
      </c>
      <c r="E46" s="98">
        <v>2</v>
      </c>
      <c r="F46" s="97" t="s">
        <v>165</v>
      </c>
    </row>
    <row r="47" spans="1:6" x14ac:dyDescent="0.25">
      <c r="A47" s="29">
        <f t="shared" si="2"/>
        <v>21</v>
      </c>
      <c r="B47" s="95" t="s">
        <v>73</v>
      </c>
      <c r="C47" s="98">
        <v>3</v>
      </c>
      <c r="D47" s="98">
        <v>3</v>
      </c>
      <c r="E47" s="98">
        <v>3</v>
      </c>
      <c r="F47" s="97" t="s">
        <v>165</v>
      </c>
    </row>
    <row r="48" spans="1:6" ht="25.5" x14ac:dyDescent="0.25">
      <c r="A48" s="29">
        <f t="shared" si="2"/>
        <v>22</v>
      </c>
      <c r="B48" s="95" t="s">
        <v>74</v>
      </c>
      <c r="C48" s="98">
        <v>1</v>
      </c>
      <c r="D48" s="98">
        <v>1</v>
      </c>
      <c r="E48" s="98">
        <v>1</v>
      </c>
      <c r="F48" s="97" t="s">
        <v>165</v>
      </c>
    </row>
    <row r="49" spans="1:6" ht="15.75" thickBot="1" x14ac:dyDescent="0.3">
      <c r="A49" s="29">
        <f t="shared" si="2"/>
        <v>23</v>
      </c>
      <c r="B49" s="99" t="s">
        <v>75</v>
      </c>
      <c r="C49" s="100"/>
      <c r="D49" s="100"/>
      <c r="E49" s="100"/>
      <c r="F49" s="101" t="s">
        <v>166</v>
      </c>
    </row>
    <row r="50" spans="1:6" ht="15.75" thickBot="1" x14ac:dyDescent="0.3">
      <c r="A50" s="4"/>
      <c r="B50" s="102"/>
      <c r="C50" s="57"/>
      <c r="D50" s="57"/>
      <c r="E50" s="57"/>
      <c r="F50" s="103"/>
    </row>
    <row r="51" spans="1:6" x14ac:dyDescent="0.25">
      <c r="A51" s="29"/>
      <c r="B51" s="271" t="str">
        <f>B5</f>
        <v>Grupo 2 - Atividades de Pesquisa e Produção Intelectual</v>
      </c>
      <c r="C51" s="260" t="str">
        <f>C3</f>
        <v>Classes B</v>
      </c>
      <c r="D51" s="260" t="str">
        <f>D3</f>
        <v>Classe C</v>
      </c>
      <c r="E51" s="260" t="str">
        <f>E3</f>
        <v>Classe D</v>
      </c>
      <c r="F51" s="267" t="s">
        <v>194</v>
      </c>
    </row>
    <row r="52" spans="1:6" ht="15.75" thickBot="1" x14ac:dyDescent="0.3">
      <c r="A52" s="29"/>
      <c r="B52" s="272"/>
      <c r="C52" s="261"/>
      <c r="D52" s="261"/>
      <c r="E52" s="261"/>
      <c r="F52" s="268"/>
    </row>
    <row r="53" spans="1:6" x14ac:dyDescent="0.25">
      <c r="A53" s="29">
        <v>1</v>
      </c>
      <c r="B53" s="104" t="s">
        <v>76</v>
      </c>
      <c r="C53" s="105">
        <v>30</v>
      </c>
      <c r="D53" s="105">
        <v>30</v>
      </c>
      <c r="E53" s="106">
        <f>D53/4</f>
        <v>7.5</v>
      </c>
      <c r="F53" s="94" t="s">
        <v>167</v>
      </c>
    </row>
    <row r="54" spans="1:6" x14ac:dyDescent="0.25">
      <c r="A54" s="29">
        <f>A53+1</f>
        <v>2</v>
      </c>
      <c r="B54" s="104" t="s">
        <v>77</v>
      </c>
      <c r="C54" s="107">
        <v>8</v>
      </c>
      <c r="D54" s="107">
        <v>8</v>
      </c>
      <c r="E54" s="108">
        <f t="shared" ref="E54:E78" si="5">D54/4</f>
        <v>2</v>
      </c>
      <c r="F54" s="97" t="s">
        <v>168</v>
      </c>
    </row>
    <row r="55" spans="1:6" x14ac:dyDescent="0.25">
      <c r="A55" s="29">
        <f t="shared" ref="A55:A78" si="6">A54+1</f>
        <v>3</v>
      </c>
      <c r="B55" s="104" t="s">
        <v>78</v>
      </c>
      <c r="C55" s="107">
        <v>10</v>
      </c>
      <c r="D55" s="107">
        <v>10</v>
      </c>
      <c r="E55" s="108">
        <f t="shared" si="5"/>
        <v>2.5</v>
      </c>
      <c r="F55" s="97" t="s">
        <v>167</v>
      </c>
    </row>
    <row r="56" spans="1:6" ht="25.5" x14ac:dyDescent="0.25">
      <c r="A56" s="29">
        <f t="shared" si="6"/>
        <v>4</v>
      </c>
      <c r="B56" s="104" t="s">
        <v>214</v>
      </c>
      <c r="C56" s="107">
        <v>21</v>
      </c>
      <c r="D56" s="107">
        <v>21</v>
      </c>
      <c r="E56" s="108">
        <f t="shared" si="5"/>
        <v>5.25</v>
      </c>
      <c r="F56" s="97" t="s">
        <v>170</v>
      </c>
    </row>
    <row r="57" spans="1:6" x14ac:dyDescent="0.25">
      <c r="A57" s="29">
        <f t="shared" si="6"/>
        <v>5</v>
      </c>
      <c r="B57" s="104" t="s">
        <v>80</v>
      </c>
      <c r="C57" s="107">
        <v>10</v>
      </c>
      <c r="D57" s="107">
        <v>10</v>
      </c>
      <c r="E57" s="108">
        <f t="shared" si="5"/>
        <v>2.5</v>
      </c>
      <c r="F57" s="97" t="s">
        <v>170</v>
      </c>
    </row>
    <row r="58" spans="1:6" x14ac:dyDescent="0.25">
      <c r="A58" s="29">
        <f t="shared" si="6"/>
        <v>6</v>
      </c>
      <c r="B58" s="104" t="s">
        <v>81</v>
      </c>
      <c r="C58" s="107">
        <v>5</v>
      </c>
      <c r="D58" s="107">
        <v>5</v>
      </c>
      <c r="E58" s="108">
        <f t="shared" si="5"/>
        <v>1.25</v>
      </c>
      <c r="F58" s="97" t="s">
        <v>171</v>
      </c>
    </row>
    <row r="59" spans="1:6" x14ac:dyDescent="0.25">
      <c r="A59" s="29">
        <f t="shared" si="6"/>
        <v>7</v>
      </c>
      <c r="B59" s="104" t="s">
        <v>82</v>
      </c>
      <c r="C59" s="107">
        <v>1</v>
      </c>
      <c r="D59" s="107">
        <v>1</v>
      </c>
      <c r="E59" s="108">
        <f t="shared" si="5"/>
        <v>0.25</v>
      </c>
      <c r="F59" s="97" t="s">
        <v>172</v>
      </c>
    </row>
    <row r="60" spans="1:6" ht="25.5" x14ac:dyDescent="0.25">
      <c r="A60" s="29">
        <f t="shared" si="6"/>
        <v>8</v>
      </c>
      <c r="B60" s="104" t="s">
        <v>195</v>
      </c>
      <c r="C60" s="107">
        <v>5</v>
      </c>
      <c r="D60" s="107">
        <v>5</v>
      </c>
      <c r="E60" s="108">
        <f t="shared" si="5"/>
        <v>1.25</v>
      </c>
      <c r="F60" s="97" t="s">
        <v>171</v>
      </c>
    </row>
    <row r="61" spans="1:6" x14ac:dyDescent="0.25">
      <c r="A61" s="29">
        <f t="shared" si="6"/>
        <v>9</v>
      </c>
      <c r="B61" s="104" t="s">
        <v>83</v>
      </c>
      <c r="C61" s="107">
        <v>5</v>
      </c>
      <c r="D61" s="107">
        <v>5</v>
      </c>
      <c r="E61" s="108">
        <f t="shared" si="5"/>
        <v>1.25</v>
      </c>
      <c r="F61" s="97" t="s">
        <v>173</v>
      </c>
    </row>
    <row r="62" spans="1:6" x14ac:dyDescent="0.25">
      <c r="A62" s="29">
        <f t="shared" si="6"/>
        <v>10</v>
      </c>
      <c r="B62" s="104" t="s">
        <v>84</v>
      </c>
      <c r="C62" s="107">
        <v>1</v>
      </c>
      <c r="D62" s="107">
        <v>1</v>
      </c>
      <c r="E62" s="108">
        <f t="shared" si="5"/>
        <v>0.25</v>
      </c>
      <c r="F62" s="97" t="s">
        <v>171</v>
      </c>
    </row>
    <row r="63" spans="1:6" x14ac:dyDescent="0.25">
      <c r="A63" s="29">
        <f t="shared" si="6"/>
        <v>11</v>
      </c>
      <c r="B63" s="104" t="s">
        <v>79</v>
      </c>
      <c r="C63" s="107">
        <v>5</v>
      </c>
      <c r="D63" s="107">
        <v>5</v>
      </c>
      <c r="E63" s="108">
        <f t="shared" si="5"/>
        <v>1.25</v>
      </c>
      <c r="F63" s="97" t="s">
        <v>169</v>
      </c>
    </row>
    <row r="64" spans="1:6" x14ac:dyDescent="0.25">
      <c r="A64" s="29">
        <f t="shared" si="6"/>
        <v>12</v>
      </c>
      <c r="B64" s="104" t="s">
        <v>196</v>
      </c>
      <c r="C64" s="107">
        <v>10</v>
      </c>
      <c r="D64" s="107">
        <v>10</v>
      </c>
      <c r="E64" s="108">
        <f t="shared" si="5"/>
        <v>2.5</v>
      </c>
      <c r="F64" s="97" t="s">
        <v>197</v>
      </c>
    </row>
    <row r="65" spans="1:6" x14ac:dyDescent="0.25">
      <c r="A65" s="29">
        <f t="shared" si="6"/>
        <v>13</v>
      </c>
      <c r="B65" s="104" t="s">
        <v>85</v>
      </c>
      <c r="C65" s="107">
        <v>10</v>
      </c>
      <c r="D65" s="107">
        <v>10</v>
      </c>
      <c r="E65" s="108">
        <f t="shared" si="5"/>
        <v>2.5</v>
      </c>
      <c r="F65" s="97" t="s">
        <v>174</v>
      </c>
    </row>
    <row r="66" spans="1:6" x14ac:dyDescent="0.25">
      <c r="A66" s="29">
        <f t="shared" si="6"/>
        <v>14</v>
      </c>
      <c r="B66" s="104" t="s">
        <v>86</v>
      </c>
      <c r="C66" s="107">
        <v>25</v>
      </c>
      <c r="D66" s="107">
        <v>25</v>
      </c>
      <c r="E66" s="108">
        <f t="shared" si="5"/>
        <v>6.25</v>
      </c>
      <c r="F66" s="97" t="s">
        <v>175</v>
      </c>
    </row>
    <row r="67" spans="1:6" x14ac:dyDescent="0.25">
      <c r="A67" s="29">
        <f t="shared" si="6"/>
        <v>15</v>
      </c>
      <c r="B67" s="104" t="s">
        <v>87</v>
      </c>
      <c r="C67" s="107">
        <v>40</v>
      </c>
      <c r="D67" s="107">
        <v>40</v>
      </c>
      <c r="E67" s="108">
        <f t="shared" si="5"/>
        <v>10</v>
      </c>
      <c r="F67" s="97" t="s">
        <v>176</v>
      </c>
    </row>
    <row r="68" spans="1:6" x14ac:dyDescent="0.25">
      <c r="A68" s="29">
        <f t="shared" si="6"/>
        <v>16</v>
      </c>
      <c r="B68" s="104" t="s">
        <v>88</v>
      </c>
      <c r="C68" s="107">
        <v>5</v>
      </c>
      <c r="D68" s="107">
        <v>5</v>
      </c>
      <c r="E68" s="108">
        <f t="shared" si="5"/>
        <v>1.25</v>
      </c>
      <c r="F68" s="97" t="s">
        <v>177</v>
      </c>
    </row>
    <row r="69" spans="1:6" x14ac:dyDescent="0.25">
      <c r="A69" s="29">
        <f t="shared" si="6"/>
        <v>17</v>
      </c>
      <c r="B69" s="104" t="s">
        <v>89</v>
      </c>
      <c r="C69" s="107">
        <v>3</v>
      </c>
      <c r="D69" s="107">
        <v>3</v>
      </c>
      <c r="E69" s="108">
        <f t="shared" si="5"/>
        <v>0.75</v>
      </c>
      <c r="F69" s="97" t="s">
        <v>177</v>
      </c>
    </row>
    <row r="70" spans="1:6" x14ac:dyDescent="0.25">
      <c r="A70" s="29">
        <f t="shared" si="6"/>
        <v>18</v>
      </c>
      <c r="B70" s="104" t="s">
        <v>90</v>
      </c>
      <c r="C70" s="107">
        <v>25</v>
      </c>
      <c r="D70" s="107">
        <v>25</v>
      </c>
      <c r="E70" s="108">
        <f t="shared" si="5"/>
        <v>6.25</v>
      </c>
      <c r="F70" s="97" t="s">
        <v>205</v>
      </c>
    </row>
    <row r="71" spans="1:6" x14ac:dyDescent="0.25">
      <c r="A71" s="29">
        <f t="shared" si="6"/>
        <v>19</v>
      </c>
      <c r="B71" s="104" t="s">
        <v>91</v>
      </c>
      <c r="C71" s="107">
        <v>60</v>
      </c>
      <c r="D71" s="107">
        <v>60</v>
      </c>
      <c r="E71" s="108">
        <f t="shared" si="5"/>
        <v>15</v>
      </c>
      <c r="F71" s="97" t="s">
        <v>178</v>
      </c>
    </row>
    <row r="72" spans="1:6" x14ac:dyDescent="0.25">
      <c r="A72" s="29">
        <f t="shared" si="6"/>
        <v>20</v>
      </c>
      <c r="B72" s="104" t="s">
        <v>92</v>
      </c>
      <c r="C72" s="107">
        <v>40</v>
      </c>
      <c r="D72" s="107">
        <v>40</v>
      </c>
      <c r="E72" s="108">
        <f t="shared" si="5"/>
        <v>10</v>
      </c>
      <c r="F72" s="97" t="s">
        <v>178</v>
      </c>
    </row>
    <row r="73" spans="1:6" x14ac:dyDescent="0.25">
      <c r="A73" s="29">
        <f t="shared" si="6"/>
        <v>21</v>
      </c>
      <c r="B73" s="104" t="s">
        <v>93</v>
      </c>
      <c r="C73" s="107">
        <v>20</v>
      </c>
      <c r="D73" s="107">
        <v>20</v>
      </c>
      <c r="E73" s="108">
        <f t="shared" si="5"/>
        <v>5</v>
      </c>
      <c r="F73" s="97" t="s">
        <v>178</v>
      </c>
    </row>
    <row r="74" spans="1:6" x14ac:dyDescent="0.25">
      <c r="A74" s="29">
        <f t="shared" si="6"/>
        <v>22</v>
      </c>
      <c r="B74" s="104" t="s">
        <v>94</v>
      </c>
      <c r="C74" s="107">
        <v>15</v>
      </c>
      <c r="D74" s="107">
        <v>15</v>
      </c>
      <c r="E74" s="108">
        <f t="shared" si="5"/>
        <v>3.75</v>
      </c>
      <c r="F74" s="97" t="s">
        <v>179</v>
      </c>
    </row>
    <row r="75" spans="1:6" x14ac:dyDescent="0.25">
      <c r="A75" s="29">
        <f t="shared" si="6"/>
        <v>23</v>
      </c>
      <c r="B75" s="104" t="s">
        <v>98</v>
      </c>
      <c r="C75" s="107">
        <v>25</v>
      </c>
      <c r="D75" s="107">
        <v>25</v>
      </c>
      <c r="E75" s="108">
        <f t="shared" si="5"/>
        <v>6.25</v>
      </c>
      <c r="F75" s="97" t="s">
        <v>179</v>
      </c>
    </row>
    <row r="76" spans="1:6" x14ac:dyDescent="0.25">
      <c r="A76" s="29">
        <f t="shared" si="6"/>
        <v>24</v>
      </c>
      <c r="B76" s="104" t="s">
        <v>95</v>
      </c>
      <c r="C76" s="107">
        <v>10</v>
      </c>
      <c r="D76" s="107">
        <v>10</v>
      </c>
      <c r="E76" s="108">
        <f t="shared" si="5"/>
        <v>2.5</v>
      </c>
      <c r="F76" s="97" t="s">
        <v>179</v>
      </c>
    </row>
    <row r="77" spans="1:6" x14ac:dyDescent="0.25">
      <c r="A77" s="29">
        <f t="shared" si="6"/>
        <v>25</v>
      </c>
      <c r="B77" s="104" t="s">
        <v>96</v>
      </c>
      <c r="C77" s="107">
        <v>20</v>
      </c>
      <c r="D77" s="107">
        <v>20</v>
      </c>
      <c r="E77" s="108">
        <f t="shared" si="5"/>
        <v>5</v>
      </c>
      <c r="F77" s="97" t="s">
        <v>180</v>
      </c>
    </row>
    <row r="78" spans="1:6" ht="26.25" thickBot="1" x14ac:dyDescent="0.3">
      <c r="A78" s="29">
        <f t="shared" si="6"/>
        <v>26</v>
      </c>
      <c r="B78" s="109" t="s">
        <v>97</v>
      </c>
      <c r="C78" s="110">
        <v>20</v>
      </c>
      <c r="D78" s="110">
        <v>20</v>
      </c>
      <c r="E78" s="111">
        <f t="shared" si="5"/>
        <v>5</v>
      </c>
      <c r="F78" s="101" t="s">
        <v>206</v>
      </c>
    </row>
    <row r="79" spans="1:6" ht="15.75" thickBot="1" x14ac:dyDescent="0.3">
      <c r="A79" s="4"/>
      <c r="B79" s="58"/>
      <c r="C79" s="59"/>
      <c r="D79" s="59"/>
      <c r="E79" s="59"/>
      <c r="F79" s="103"/>
    </row>
    <row r="80" spans="1:6" x14ac:dyDescent="0.25">
      <c r="A80" s="29"/>
      <c r="B80" s="251" t="str">
        <f>B6</f>
        <v>Grupo 3 - Atividades de Extensão</v>
      </c>
      <c r="C80" s="253" t="str">
        <f>C3</f>
        <v>Classes B</v>
      </c>
      <c r="D80" s="258" t="str">
        <f>D3</f>
        <v>Classe C</v>
      </c>
      <c r="E80" s="258" t="str">
        <f>E3</f>
        <v>Classe D</v>
      </c>
      <c r="F80" s="249" t="s">
        <v>194</v>
      </c>
    </row>
    <row r="81" spans="1:6" ht="15.75" thickBot="1" x14ac:dyDescent="0.3">
      <c r="A81" s="29"/>
      <c r="B81" s="252"/>
      <c r="C81" s="254"/>
      <c r="D81" s="259"/>
      <c r="E81" s="259"/>
      <c r="F81" s="250"/>
    </row>
    <row r="82" spans="1:6" ht="25.5" x14ac:dyDescent="0.25">
      <c r="A82" s="29">
        <v>1</v>
      </c>
      <c r="B82" s="112" t="s">
        <v>103</v>
      </c>
      <c r="C82" s="113">
        <v>5</v>
      </c>
      <c r="D82" s="105">
        <v>5</v>
      </c>
      <c r="E82" s="106">
        <f>D82/4</f>
        <v>1.25</v>
      </c>
      <c r="F82" s="94" t="s">
        <v>181</v>
      </c>
    </row>
    <row r="83" spans="1:6" ht="25.5" x14ac:dyDescent="0.25">
      <c r="A83" s="29">
        <f>A82+1</f>
        <v>2</v>
      </c>
      <c r="B83" s="37" t="s">
        <v>104</v>
      </c>
      <c r="C83" s="114">
        <v>3</v>
      </c>
      <c r="D83" s="107">
        <v>3</v>
      </c>
      <c r="E83" s="108">
        <f t="shared" ref="E83:E104" si="7">D83/4</f>
        <v>0.75</v>
      </c>
      <c r="F83" s="97" t="s">
        <v>181</v>
      </c>
    </row>
    <row r="84" spans="1:6" ht="25.5" x14ac:dyDescent="0.25">
      <c r="A84" s="29">
        <f t="shared" ref="A84:A104" si="8">A83+1</f>
        <v>3</v>
      </c>
      <c r="B84" s="37" t="s">
        <v>105</v>
      </c>
      <c r="C84" s="114">
        <v>5</v>
      </c>
      <c r="D84" s="107">
        <v>5</v>
      </c>
      <c r="E84" s="108">
        <f t="shared" si="7"/>
        <v>1.25</v>
      </c>
      <c r="F84" s="97" t="s">
        <v>182</v>
      </c>
    </row>
    <row r="85" spans="1:6" ht="38.25" x14ac:dyDescent="0.25">
      <c r="A85" s="29">
        <f t="shared" si="8"/>
        <v>4</v>
      </c>
      <c r="B85" s="37" t="s">
        <v>204</v>
      </c>
      <c r="C85" s="115">
        <f>42/120/4</f>
        <v>8.7499999999999994E-2</v>
      </c>
      <c r="D85" s="116">
        <f>42/120/4</f>
        <v>8.7499999999999994E-2</v>
      </c>
      <c r="E85" s="117">
        <f t="shared" si="7"/>
        <v>2.1874999999999999E-2</v>
      </c>
      <c r="F85" s="97" t="s">
        <v>161</v>
      </c>
    </row>
    <row r="86" spans="1:6" ht="38.25" x14ac:dyDescent="0.25">
      <c r="A86" s="29">
        <f t="shared" si="8"/>
        <v>5</v>
      </c>
      <c r="B86" s="37" t="s">
        <v>106</v>
      </c>
      <c r="C86" s="118">
        <v>1.5</v>
      </c>
      <c r="D86" s="119">
        <v>1.5</v>
      </c>
      <c r="E86" s="108">
        <f t="shared" si="7"/>
        <v>0.375</v>
      </c>
      <c r="F86" s="97" t="s">
        <v>163</v>
      </c>
    </row>
    <row r="87" spans="1:6" x14ac:dyDescent="0.25">
      <c r="A87" s="29">
        <f t="shared" si="8"/>
        <v>6</v>
      </c>
      <c r="B87" s="37" t="s">
        <v>107</v>
      </c>
      <c r="C87" s="120">
        <f>C86</f>
        <v>1.5</v>
      </c>
      <c r="D87" s="121">
        <f>D86</f>
        <v>1.5</v>
      </c>
      <c r="E87" s="108">
        <f t="shared" si="7"/>
        <v>0.375</v>
      </c>
      <c r="F87" s="97" t="s">
        <v>183</v>
      </c>
    </row>
    <row r="88" spans="1:6" ht="38.25" x14ac:dyDescent="0.25">
      <c r="A88" s="29">
        <f t="shared" si="8"/>
        <v>7</v>
      </c>
      <c r="B88" s="37" t="s">
        <v>108</v>
      </c>
      <c r="C88" s="114">
        <v>3</v>
      </c>
      <c r="D88" s="107">
        <v>3</v>
      </c>
      <c r="E88" s="108">
        <f t="shared" si="7"/>
        <v>0.75</v>
      </c>
      <c r="F88" s="97" t="s">
        <v>184</v>
      </c>
    </row>
    <row r="89" spans="1:6" x14ac:dyDescent="0.25">
      <c r="A89" s="29">
        <f t="shared" si="8"/>
        <v>8</v>
      </c>
      <c r="B89" s="37" t="s">
        <v>109</v>
      </c>
      <c r="C89" s="114">
        <v>30</v>
      </c>
      <c r="D89" s="107">
        <v>30</v>
      </c>
      <c r="E89" s="108">
        <f t="shared" si="7"/>
        <v>7.5</v>
      </c>
      <c r="F89" s="97" t="s">
        <v>185</v>
      </c>
    </row>
    <row r="90" spans="1:6" x14ac:dyDescent="0.25">
      <c r="A90" s="29">
        <f t="shared" si="8"/>
        <v>9</v>
      </c>
      <c r="B90" s="37" t="s">
        <v>110</v>
      </c>
      <c r="C90" s="114">
        <v>10</v>
      </c>
      <c r="D90" s="107">
        <v>10</v>
      </c>
      <c r="E90" s="108">
        <f t="shared" si="7"/>
        <v>2.5</v>
      </c>
      <c r="F90" s="97" t="s">
        <v>184</v>
      </c>
    </row>
    <row r="91" spans="1:6" ht="25.5" x14ac:dyDescent="0.25">
      <c r="A91" s="29">
        <f t="shared" si="8"/>
        <v>10</v>
      </c>
      <c r="B91" s="37" t="s">
        <v>198</v>
      </c>
      <c r="C91" s="114">
        <v>5</v>
      </c>
      <c r="D91" s="107">
        <v>5</v>
      </c>
      <c r="E91" s="108">
        <f t="shared" si="7"/>
        <v>1.25</v>
      </c>
      <c r="F91" s="97" t="s">
        <v>185</v>
      </c>
    </row>
    <row r="92" spans="1:6" ht="25.5" x14ac:dyDescent="0.25">
      <c r="A92" s="29">
        <f t="shared" si="8"/>
        <v>11</v>
      </c>
      <c r="B92" s="37" t="s">
        <v>111</v>
      </c>
      <c r="C92" s="114">
        <v>20</v>
      </c>
      <c r="D92" s="107">
        <v>20</v>
      </c>
      <c r="E92" s="108">
        <f t="shared" si="7"/>
        <v>5</v>
      </c>
      <c r="F92" s="97" t="s">
        <v>185</v>
      </c>
    </row>
    <row r="93" spans="1:6" x14ac:dyDescent="0.25">
      <c r="A93" s="29">
        <f t="shared" si="8"/>
        <v>12</v>
      </c>
      <c r="B93" s="37" t="s">
        <v>123</v>
      </c>
      <c r="C93" s="114">
        <v>5</v>
      </c>
      <c r="D93" s="107">
        <v>5</v>
      </c>
      <c r="E93" s="108">
        <f t="shared" si="7"/>
        <v>1.25</v>
      </c>
      <c r="F93" s="97" t="s">
        <v>184</v>
      </c>
    </row>
    <row r="94" spans="1:6" ht="25.5" x14ac:dyDescent="0.25">
      <c r="A94" s="29">
        <f t="shared" si="8"/>
        <v>13</v>
      </c>
      <c r="B94" s="37" t="s">
        <v>112</v>
      </c>
      <c r="C94" s="114">
        <v>3</v>
      </c>
      <c r="D94" s="107">
        <v>3</v>
      </c>
      <c r="E94" s="108">
        <f t="shared" si="7"/>
        <v>0.75</v>
      </c>
      <c r="F94" s="97" t="s">
        <v>186</v>
      </c>
    </row>
    <row r="95" spans="1:6" x14ac:dyDescent="0.25">
      <c r="A95" s="29">
        <f t="shared" si="8"/>
        <v>14</v>
      </c>
      <c r="B95" s="37" t="s">
        <v>113</v>
      </c>
      <c r="C95" s="114">
        <v>5</v>
      </c>
      <c r="D95" s="107">
        <v>5</v>
      </c>
      <c r="E95" s="108">
        <f t="shared" si="7"/>
        <v>1.25</v>
      </c>
      <c r="F95" s="97" t="s">
        <v>187</v>
      </c>
    </row>
    <row r="96" spans="1:6" x14ac:dyDescent="0.25">
      <c r="A96" s="29">
        <f t="shared" si="8"/>
        <v>15</v>
      </c>
      <c r="B96" s="37" t="s">
        <v>114</v>
      </c>
      <c r="C96" s="114">
        <v>5</v>
      </c>
      <c r="D96" s="107">
        <v>5</v>
      </c>
      <c r="E96" s="108">
        <f t="shared" si="7"/>
        <v>1.25</v>
      </c>
      <c r="F96" s="97" t="s">
        <v>185</v>
      </c>
    </row>
    <row r="97" spans="1:6" ht="25.5" x14ac:dyDescent="0.25">
      <c r="A97" s="29">
        <f t="shared" si="8"/>
        <v>16</v>
      </c>
      <c r="B97" s="37" t="s">
        <v>115</v>
      </c>
      <c r="C97" s="114">
        <v>10</v>
      </c>
      <c r="D97" s="107">
        <v>10</v>
      </c>
      <c r="E97" s="108">
        <f t="shared" si="7"/>
        <v>2.5</v>
      </c>
      <c r="F97" s="97" t="s">
        <v>184</v>
      </c>
    </row>
    <row r="98" spans="1:6" x14ac:dyDescent="0.25">
      <c r="A98" s="29">
        <f t="shared" si="8"/>
        <v>17</v>
      </c>
      <c r="B98" s="37" t="s">
        <v>116</v>
      </c>
      <c r="C98" s="114">
        <v>10</v>
      </c>
      <c r="D98" s="107">
        <v>10</v>
      </c>
      <c r="E98" s="108">
        <f t="shared" si="7"/>
        <v>2.5</v>
      </c>
      <c r="F98" s="97" t="s">
        <v>184</v>
      </c>
    </row>
    <row r="99" spans="1:6" ht="25.5" x14ac:dyDescent="0.25">
      <c r="A99" s="29">
        <f t="shared" si="8"/>
        <v>18</v>
      </c>
      <c r="B99" s="37" t="s">
        <v>117</v>
      </c>
      <c r="C99" s="114">
        <v>5</v>
      </c>
      <c r="D99" s="107">
        <v>5</v>
      </c>
      <c r="E99" s="108">
        <f t="shared" si="7"/>
        <v>1.25</v>
      </c>
      <c r="F99" s="97" t="s">
        <v>184</v>
      </c>
    </row>
    <row r="100" spans="1:6" ht="38.25" x14ac:dyDescent="0.25">
      <c r="A100" s="29">
        <f t="shared" si="8"/>
        <v>19</v>
      </c>
      <c r="B100" s="37" t="s">
        <v>118</v>
      </c>
      <c r="C100" s="114">
        <v>5</v>
      </c>
      <c r="D100" s="107">
        <v>5</v>
      </c>
      <c r="E100" s="108">
        <f t="shared" si="7"/>
        <v>1.25</v>
      </c>
      <c r="F100" s="97" t="s">
        <v>188</v>
      </c>
    </row>
    <row r="101" spans="1:6" x14ac:dyDescent="0.25">
      <c r="A101" s="29">
        <f t="shared" si="8"/>
        <v>20</v>
      </c>
      <c r="B101" s="37" t="s">
        <v>119</v>
      </c>
      <c r="C101" s="114">
        <v>10</v>
      </c>
      <c r="D101" s="107">
        <v>10</v>
      </c>
      <c r="E101" s="108">
        <f t="shared" si="7"/>
        <v>2.5</v>
      </c>
      <c r="F101" s="97" t="s">
        <v>189</v>
      </c>
    </row>
    <row r="102" spans="1:6" x14ac:dyDescent="0.25">
      <c r="A102" s="29">
        <f t="shared" si="8"/>
        <v>21</v>
      </c>
      <c r="B102" s="37" t="s">
        <v>120</v>
      </c>
      <c r="C102" s="114">
        <v>5</v>
      </c>
      <c r="D102" s="107">
        <v>5</v>
      </c>
      <c r="E102" s="108">
        <f t="shared" si="7"/>
        <v>1.25</v>
      </c>
      <c r="F102" s="97" t="s">
        <v>189</v>
      </c>
    </row>
    <row r="103" spans="1:6" x14ac:dyDescent="0.25">
      <c r="A103" s="29">
        <f t="shared" si="8"/>
        <v>22</v>
      </c>
      <c r="B103" s="37" t="s">
        <v>121</v>
      </c>
      <c r="C103" s="114">
        <v>1</v>
      </c>
      <c r="D103" s="107">
        <v>1</v>
      </c>
      <c r="E103" s="108">
        <f t="shared" si="7"/>
        <v>0.25</v>
      </c>
      <c r="F103" s="97" t="s">
        <v>184</v>
      </c>
    </row>
    <row r="104" spans="1:6" ht="26.25" thickBot="1" x14ac:dyDescent="0.3">
      <c r="A104" s="29">
        <f t="shared" si="8"/>
        <v>23</v>
      </c>
      <c r="B104" s="39" t="s">
        <v>122</v>
      </c>
      <c r="C104" s="122">
        <v>20</v>
      </c>
      <c r="D104" s="110">
        <v>20</v>
      </c>
      <c r="E104" s="111">
        <f t="shared" si="7"/>
        <v>5</v>
      </c>
      <c r="F104" s="101" t="s">
        <v>189</v>
      </c>
    </row>
    <row r="105" spans="1:6" ht="15.75" thickBot="1" x14ac:dyDescent="0.3">
      <c r="A105" s="4"/>
      <c r="B105" s="123"/>
      <c r="C105" s="27"/>
      <c r="D105" s="27"/>
      <c r="E105" s="27"/>
      <c r="F105" s="103"/>
    </row>
    <row r="106" spans="1:6" x14ac:dyDescent="0.25">
      <c r="A106" s="29"/>
      <c r="B106" s="271" t="str">
        <f>B7</f>
        <v>Grupo 4 - Atividades de Gestão e Representação</v>
      </c>
      <c r="C106" s="253" t="str">
        <f>C3</f>
        <v>Classes B</v>
      </c>
      <c r="D106" s="253" t="str">
        <f>D3</f>
        <v>Classe C</v>
      </c>
      <c r="E106" s="277" t="str">
        <f>E3</f>
        <v>Classe D</v>
      </c>
      <c r="F106" s="275" t="s">
        <v>194</v>
      </c>
    </row>
    <row r="107" spans="1:6" ht="15.75" thickBot="1" x14ac:dyDescent="0.3">
      <c r="A107" s="29"/>
      <c r="B107" s="272"/>
      <c r="C107" s="254"/>
      <c r="D107" s="254"/>
      <c r="E107" s="278"/>
      <c r="F107" s="276"/>
    </row>
    <row r="108" spans="1:6" ht="15.75" thickBot="1" x14ac:dyDescent="0.3">
      <c r="A108" s="29">
        <v>1</v>
      </c>
    </row>
    <row r="109" spans="1:6" x14ac:dyDescent="0.25">
      <c r="A109" s="29">
        <f>A108+1</f>
        <v>2</v>
      </c>
      <c r="B109" s="124" t="s">
        <v>124</v>
      </c>
      <c r="C109" s="125">
        <v>20</v>
      </c>
      <c r="D109" s="125">
        <v>20</v>
      </c>
      <c r="E109" s="126">
        <f>D109</f>
        <v>20</v>
      </c>
      <c r="F109" s="127" t="s">
        <v>190</v>
      </c>
    </row>
    <row r="110" spans="1:6" x14ac:dyDescent="0.25">
      <c r="A110" s="29">
        <f t="shared" ref="A110:A128" si="9">A109+1</f>
        <v>3</v>
      </c>
      <c r="B110" s="128" t="s">
        <v>125</v>
      </c>
      <c r="C110" s="107">
        <v>20</v>
      </c>
      <c r="D110" s="107">
        <v>20</v>
      </c>
      <c r="E110" s="108">
        <f t="shared" ref="E110:E129" si="10">D110</f>
        <v>20</v>
      </c>
      <c r="F110" s="97" t="s">
        <v>190</v>
      </c>
    </row>
    <row r="111" spans="1:6" x14ac:dyDescent="0.25">
      <c r="A111" s="29">
        <f t="shared" si="9"/>
        <v>4</v>
      </c>
      <c r="B111" s="128" t="s">
        <v>126</v>
      </c>
      <c r="C111" s="107">
        <v>15</v>
      </c>
      <c r="D111" s="107">
        <v>15</v>
      </c>
      <c r="E111" s="108">
        <f t="shared" si="10"/>
        <v>15</v>
      </c>
      <c r="F111" s="97" t="s">
        <v>190</v>
      </c>
    </row>
    <row r="112" spans="1:6" x14ac:dyDescent="0.25">
      <c r="A112" s="29">
        <f t="shared" si="9"/>
        <v>5</v>
      </c>
      <c r="B112" s="128" t="s">
        <v>127</v>
      </c>
      <c r="C112" s="107">
        <v>10</v>
      </c>
      <c r="D112" s="107">
        <v>10</v>
      </c>
      <c r="E112" s="108">
        <f t="shared" si="10"/>
        <v>10</v>
      </c>
      <c r="F112" s="97" t="s">
        <v>190</v>
      </c>
    </row>
    <row r="113" spans="1:6" x14ac:dyDescent="0.25">
      <c r="A113" s="29">
        <f t="shared" si="9"/>
        <v>6</v>
      </c>
      <c r="B113" s="128" t="s">
        <v>128</v>
      </c>
      <c r="C113" s="107">
        <v>10</v>
      </c>
      <c r="D113" s="107">
        <v>10</v>
      </c>
      <c r="E113" s="108">
        <f t="shared" si="10"/>
        <v>10</v>
      </c>
      <c r="F113" s="97" t="s">
        <v>190</v>
      </c>
    </row>
    <row r="114" spans="1:6" x14ac:dyDescent="0.25">
      <c r="A114" s="29">
        <f t="shared" si="9"/>
        <v>7</v>
      </c>
      <c r="B114" s="128" t="s">
        <v>129</v>
      </c>
      <c r="C114" s="107">
        <v>5</v>
      </c>
      <c r="D114" s="107">
        <v>5</v>
      </c>
      <c r="E114" s="108">
        <f t="shared" si="10"/>
        <v>5</v>
      </c>
      <c r="F114" s="97" t="s">
        <v>190</v>
      </c>
    </row>
    <row r="115" spans="1:6" x14ac:dyDescent="0.25">
      <c r="A115" s="29">
        <f t="shared" si="9"/>
        <v>8</v>
      </c>
      <c r="B115" s="128" t="s">
        <v>130</v>
      </c>
      <c r="C115" s="107">
        <v>5</v>
      </c>
      <c r="D115" s="107">
        <v>5</v>
      </c>
      <c r="E115" s="108">
        <f t="shared" si="10"/>
        <v>5</v>
      </c>
      <c r="F115" s="97" t="s">
        <v>190</v>
      </c>
    </row>
    <row r="116" spans="1:6" ht="38.25" x14ac:dyDescent="0.25">
      <c r="A116" s="29">
        <f t="shared" si="9"/>
        <v>9</v>
      </c>
      <c r="B116" s="129" t="s">
        <v>131</v>
      </c>
      <c r="C116" s="107">
        <v>5</v>
      </c>
      <c r="D116" s="107">
        <v>5</v>
      </c>
      <c r="E116" s="108">
        <f t="shared" si="10"/>
        <v>5</v>
      </c>
      <c r="F116" s="97" t="s">
        <v>190</v>
      </c>
    </row>
    <row r="117" spans="1:6" x14ac:dyDescent="0.25">
      <c r="A117" s="29">
        <f t="shared" si="9"/>
        <v>10</v>
      </c>
      <c r="B117" s="129" t="s">
        <v>132</v>
      </c>
      <c r="C117" s="107">
        <v>3</v>
      </c>
      <c r="D117" s="107">
        <v>3</v>
      </c>
      <c r="E117" s="108">
        <f t="shared" si="10"/>
        <v>3</v>
      </c>
      <c r="F117" s="97" t="s">
        <v>190</v>
      </c>
    </row>
    <row r="118" spans="1:6" x14ac:dyDescent="0.25">
      <c r="A118" s="29">
        <f t="shared" si="9"/>
        <v>11</v>
      </c>
      <c r="B118" s="129" t="s">
        <v>133</v>
      </c>
      <c r="C118" s="107">
        <v>3</v>
      </c>
      <c r="D118" s="107">
        <v>3</v>
      </c>
      <c r="E118" s="108">
        <f t="shared" si="10"/>
        <v>3</v>
      </c>
      <c r="F118" s="97" t="s">
        <v>190</v>
      </c>
    </row>
    <row r="119" spans="1:6" ht="25.5" x14ac:dyDescent="0.25">
      <c r="A119" s="29">
        <f t="shared" si="9"/>
        <v>12</v>
      </c>
      <c r="B119" s="129" t="s">
        <v>134</v>
      </c>
      <c r="C119" s="107">
        <v>5</v>
      </c>
      <c r="D119" s="107">
        <v>5</v>
      </c>
      <c r="E119" s="108">
        <f t="shared" si="10"/>
        <v>5</v>
      </c>
      <c r="F119" s="97" t="s">
        <v>190</v>
      </c>
    </row>
    <row r="120" spans="1:6" x14ac:dyDescent="0.25">
      <c r="A120" s="29">
        <f t="shared" si="9"/>
        <v>13</v>
      </c>
      <c r="B120" s="129" t="s">
        <v>135</v>
      </c>
      <c r="C120" s="107">
        <v>5</v>
      </c>
      <c r="D120" s="107">
        <v>5</v>
      </c>
      <c r="E120" s="108">
        <f t="shared" si="10"/>
        <v>5</v>
      </c>
      <c r="F120" s="97" t="s">
        <v>190</v>
      </c>
    </row>
    <row r="121" spans="1:6" x14ac:dyDescent="0.25">
      <c r="A121" s="29">
        <f t="shared" si="9"/>
        <v>14</v>
      </c>
      <c r="B121" s="129" t="s">
        <v>136</v>
      </c>
      <c r="C121" s="107">
        <v>5</v>
      </c>
      <c r="D121" s="107">
        <v>5</v>
      </c>
      <c r="E121" s="108">
        <f t="shared" si="10"/>
        <v>5</v>
      </c>
      <c r="F121" s="97" t="s">
        <v>190</v>
      </c>
    </row>
    <row r="122" spans="1:6" x14ac:dyDescent="0.25">
      <c r="A122" s="29">
        <f t="shared" si="9"/>
        <v>15</v>
      </c>
      <c r="B122" s="129" t="s">
        <v>137</v>
      </c>
      <c r="C122" s="107">
        <v>1</v>
      </c>
      <c r="D122" s="107">
        <v>1</v>
      </c>
      <c r="E122" s="108">
        <f t="shared" si="10"/>
        <v>1</v>
      </c>
      <c r="F122" s="97" t="s">
        <v>191</v>
      </c>
    </row>
    <row r="123" spans="1:6" ht="25.5" x14ac:dyDescent="0.25">
      <c r="A123" s="29">
        <f t="shared" si="9"/>
        <v>16</v>
      </c>
      <c r="B123" s="129" t="s">
        <v>138</v>
      </c>
      <c r="C123" s="107">
        <v>5</v>
      </c>
      <c r="D123" s="107">
        <v>5</v>
      </c>
      <c r="E123" s="108">
        <f t="shared" si="10"/>
        <v>5</v>
      </c>
      <c r="F123" s="97" t="s">
        <v>190</v>
      </c>
    </row>
    <row r="124" spans="1:6" ht="25.5" x14ac:dyDescent="0.25">
      <c r="A124" s="29">
        <f t="shared" si="9"/>
        <v>17</v>
      </c>
      <c r="B124" s="129" t="s">
        <v>139</v>
      </c>
      <c r="C124" s="107">
        <v>5</v>
      </c>
      <c r="D124" s="107">
        <v>5</v>
      </c>
      <c r="E124" s="108">
        <f t="shared" si="10"/>
        <v>5</v>
      </c>
      <c r="F124" s="97" t="s">
        <v>190</v>
      </c>
    </row>
    <row r="125" spans="1:6" ht="25.5" x14ac:dyDescent="0.25">
      <c r="A125" s="29">
        <f t="shared" si="9"/>
        <v>18</v>
      </c>
      <c r="B125" s="129" t="s">
        <v>140</v>
      </c>
      <c r="C125" s="107">
        <v>5</v>
      </c>
      <c r="D125" s="107">
        <v>5</v>
      </c>
      <c r="E125" s="108">
        <f t="shared" si="10"/>
        <v>5</v>
      </c>
      <c r="F125" s="97" t="s">
        <v>190</v>
      </c>
    </row>
    <row r="126" spans="1:6" ht="25.5" x14ac:dyDescent="0.25">
      <c r="A126" s="29">
        <f t="shared" si="9"/>
        <v>19</v>
      </c>
      <c r="B126" s="128" t="s">
        <v>141</v>
      </c>
      <c r="C126" s="107">
        <v>10</v>
      </c>
      <c r="D126" s="107">
        <v>10</v>
      </c>
      <c r="E126" s="108">
        <f t="shared" si="10"/>
        <v>10</v>
      </c>
      <c r="F126" s="97" t="s">
        <v>190</v>
      </c>
    </row>
    <row r="127" spans="1:6" ht="25.5" x14ac:dyDescent="0.25">
      <c r="A127" s="29">
        <f t="shared" si="9"/>
        <v>20</v>
      </c>
      <c r="B127" s="128" t="s">
        <v>142</v>
      </c>
      <c r="C127" s="107">
        <v>5</v>
      </c>
      <c r="D127" s="107">
        <v>5</v>
      </c>
      <c r="E127" s="108">
        <f t="shared" si="10"/>
        <v>5</v>
      </c>
      <c r="F127" s="97" t="s">
        <v>207</v>
      </c>
    </row>
    <row r="128" spans="1:6" ht="25.5" x14ac:dyDescent="0.25">
      <c r="A128" s="29">
        <f t="shared" si="9"/>
        <v>21</v>
      </c>
      <c r="B128" s="128" t="s">
        <v>143</v>
      </c>
      <c r="C128" s="107">
        <v>5</v>
      </c>
      <c r="D128" s="107">
        <v>5</v>
      </c>
      <c r="E128" s="108">
        <f t="shared" si="10"/>
        <v>5</v>
      </c>
      <c r="F128" s="97" t="s">
        <v>184</v>
      </c>
    </row>
    <row r="129" spans="1:6" ht="26.25" thickBot="1" x14ac:dyDescent="0.3">
      <c r="A129" s="29"/>
      <c r="B129" s="130" t="s">
        <v>144</v>
      </c>
      <c r="C129" s="110">
        <v>5</v>
      </c>
      <c r="D129" s="110">
        <v>5</v>
      </c>
      <c r="E129" s="111">
        <f t="shared" si="10"/>
        <v>5</v>
      </c>
      <c r="F129" s="101" t="s">
        <v>181</v>
      </c>
    </row>
    <row r="130" spans="1:6" ht="15.75" thickBot="1" x14ac:dyDescent="0.3">
      <c r="A130" s="4"/>
      <c r="B130" s="131"/>
      <c r="C130" s="27"/>
      <c r="D130" s="27"/>
      <c r="E130" s="27"/>
      <c r="F130" s="103"/>
    </row>
    <row r="131" spans="1:6" x14ac:dyDescent="0.25">
      <c r="A131" s="29"/>
      <c r="B131" s="271" t="str">
        <f>B8</f>
        <v>Grupo 5 - Qualificação Acadêmico-Profissional e Outras Atividades</v>
      </c>
      <c r="C131" s="258" t="str">
        <f>C3</f>
        <v>Classes B</v>
      </c>
      <c r="D131" s="258" t="str">
        <f>D3</f>
        <v>Classe C</v>
      </c>
      <c r="E131" s="258" t="str">
        <f>E3</f>
        <v>Classe D</v>
      </c>
      <c r="F131" s="269" t="s">
        <v>194</v>
      </c>
    </row>
    <row r="132" spans="1:6" ht="15.75" thickBot="1" x14ac:dyDescent="0.3">
      <c r="A132" s="176"/>
      <c r="B132" s="274"/>
      <c r="C132" s="273"/>
      <c r="D132" s="273"/>
      <c r="E132" s="273"/>
      <c r="F132" s="270"/>
    </row>
    <row r="133" spans="1:6" x14ac:dyDescent="0.25">
      <c r="A133" s="177">
        <v>1</v>
      </c>
      <c r="B133" s="178" t="s">
        <v>145</v>
      </c>
      <c r="C133" s="125">
        <v>5</v>
      </c>
      <c r="D133" s="125">
        <v>5</v>
      </c>
      <c r="E133" s="126">
        <f>D133/4</f>
        <v>1.25</v>
      </c>
      <c r="F133" s="127" t="s">
        <v>190</v>
      </c>
    </row>
    <row r="134" spans="1:6" ht="38.25" x14ac:dyDescent="0.25">
      <c r="A134" s="179">
        <f>A133+1</f>
        <v>2</v>
      </c>
      <c r="B134" s="129" t="s">
        <v>146</v>
      </c>
      <c r="C134" s="107">
        <v>5</v>
      </c>
      <c r="D134" s="107">
        <v>5</v>
      </c>
      <c r="E134" s="108">
        <f t="shared" ref="E134:E150" si="11">D134/4</f>
        <v>1.25</v>
      </c>
      <c r="F134" s="132" t="s">
        <v>190</v>
      </c>
    </row>
    <row r="135" spans="1:6" ht="25.5" x14ac:dyDescent="0.25">
      <c r="A135" s="179">
        <f t="shared" ref="A135:A150" si="12">A134+1</f>
        <v>3</v>
      </c>
      <c r="B135" s="129" t="s">
        <v>199</v>
      </c>
      <c r="C135" s="107">
        <v>1</v>
      </c>
      <c r="D135" s="107">
        <v>1</v>
      </c>
      <c r="E135" s="108">
        <f t="shared" si="11"/>
        <v>0.25</v>
      </c>
      <c r="F135" s="97" t="s">
        <v>184</v>
      </c>
    </row>
    <row r="136" spans="1:6" ht="25.5" x14ac:dyDescent="0.25">
      <c r="A136" s="179">
        <f t="shared" si="12"/>
        <v>4</v>
      </c>
      <c r="B136" s="129" t="s">
        <v>148</v>
      </c>
      <c r="C136" s="119">
        <v>5</v>
      </c>
      <c r="D136" s="119">
        <v>5</v>
      </c>
      <c r="E136" s="108">
        <f t="shared" si="11"/>
        <v>1.25</v>
      </c>
      <c r="F136" s="97" t="s">
        <v>192</v>
      </c>
    </row>
    <row r="137" spans="1:6" ht="25.5" x14ac:dyDescent="0.25">
      <c r="A137" s="179">
        <f t="shared" si="12"/>
        <v>5</v>
      </c>
      <c r="B137" s="129" t="s">
        <v>149</v>
      </c>
      <c r="C137" s="133">
        <v>2</v>
      </c>
      <c r="D137" s="133">
        <v>2</v>
      </c>
      <c r="E137" s="108">
        <f t="shared" si="11"/>
        <v>0.5</v>
      </c>
      <c r="F137" s="97" t="s">
        <v>189</v>
      </c>
    </row>
    <row r="138" spans="1:6" ht="25.5" x14ac:dyDescent="0.25">
      <c r="A138" s="179">
        <f t="shared" si="12"/>
        <v>6</v>
      </c>
      <c r="B138" s="129" t="s">
        <v>150</v>
      </c>
      <c r="C138" s="107">
        <v>1</v>
      </c>
      <c r="D138" s="107">
        <v>1</v>
      </c>
      <c r="E138" s="108">
        <f t="shared" si="11"/>
        <v>0.25</v>
      </c>
      <c r="F138" s="132" t="s">
        <v>190</v>
      </c>
    </row>
    <row r="139" spans="1:6" x14ac:dyDescent="0.25">
      <c r="A139" s="179">
        <f t="shared" si="12"/>
        <v>7</v>
      </c>
      <c r="B139" s="128" t="s">
        <v>151</v>
      </c>
      <c r="C139" s="107">
        <v>2</v>
      </c>
      <c r="D139" s="107">
        <v>2</v>
      </c>
      <c r="E139" s="108">
        <f t="shared" si="11"/>
        <v>0.5</v>
      </c>
      <c r="F139" s="97" t="s">
        <v>165</v>
      </c>
    </row>
    <row r="140" spans="1:6" x14ac:dyDescent="0.25">
      <c r="A140" s="179">
        <f t="shared" si="12"/>
        <v>8</v>
      </c>
      <c r="B140" s="128" t="s">
        <v>152</v>
      </c>
      <c r="C140" s="107">
        <v>1</v>
      </c>
      <c r="D140" s="107">
        <v>1</v>
      </c>
      <c r="E140" s="108">
        <f t="shared" si="11"/>
        <v>0.25</v>
      </c>
      <c r="F140" s="97" t="s">
        <v>165</v>
      </c>
    </row>
    <row r="141" spans="1:6" ht="25.5" x14ac:dyDescent="0.25">
      <c r="A141" s="179">
        <f t="shared" si="12"/>
        <v>9</v>
      </c>
      <c r="B141" s="129" t="s">
        <v>153</v>
      </c>
      <c r="C141" s="107">
        <v>1</v>
      </c>
      <c r="D141" s="107">
        <v>1</v>
      </c>
      <c r="E141" s="108">
        <f t="shared" si="11"/>
        <v>0.25</v>
      </c>
      <c r="F141" s="97" t="s">
        <v>165</v>
      </c>
    </row>
    <row r="142" spans="1:6" x14ac:dyDescent="0.25">
      <c r="A142" s="179">
        <f t="shared" si="12"/>
        <v>10</v>
      </c>
      <c r="B142" s="129" t="s">
        <v>154</v>
      </c>
      <c r="C142" s="107">
        <v>1</v>
      </c>
      <c r="D142" s="107">
        <v>1</v>
      </c>
      <c r="E142" s="108">
        <f t="shared" si="11"/>
        <v>0.25</v>
      </c>
      <c r="F142" s="97" t="s">
        <v>193</v>
      </c>
    </row>
    <row r="143" spans="1:6" x14ac:dyDescent="0.25">
      <c r="A143" s="179">
        <f t="shared" si="12"/>
        <v>11</v>
      </c>
      <c r="B143" s="129" t="s">
        <v>155</v>
      </c>
      <c r="C143" s="107">
        <v>5</v>
      </c>
      <c r="D143" s="107">
        <v>5</v>
      </c>
      <c r="E143" s="108">
        <f t="shared" si="11"/>
        <v>1.25</v>
      </c>
      <c r="F143" s="97" t="s">
        <v>193</v>
      </c>
    </row>
    <row r="144" spans="1:6" ht="25.5" x14ac:dyDescent="0.25">
      <c r="A144" s="179">
        <f t="shared" si="12"/>
        <v>12</v>
      </c>
      <c r="B144" s="128" t="s">
        <v>156</v>
      </c>
      <c r="C144" s="107">
        <v>1</v>
      </c>
      <c r="D144" s="107">
        <v>1</v>
      </c>
      <c r="E144" s="108">
        <f t="shared" si="11"/>
        <v>0.25</v>
      </c>
      <c r="F144" s="132" t="s">
        <v>190</v>
      </c>
    </row>
    <row r="145" spans="1:13" x14ac:dyDescent="0.25">
      <c r="A145" s="198">
        <f t="shared" si="12"/>
        <v>13</v>
      </c>
      <c r="B145" s="199" t="s">
        <v>200</v>
      </c>
      <c r="C145" s="200">
        <v>5</v>
      </c>
      <c r="D145" s="200">
        <v>5</v>
      </c>
      <c r="E145" s="201">
        <v>0.125</v>
      </c>
      <c r="F145" s="197" t="s">
        <v>185</v>
      </c>
    </row>
    <row r="146" spans="1:13" ht="25.5" x14ac:dyDescent="0.25">
      <c r="A146" s="179">
        <f t="shared" si="12"/>
        <v>14</v>
      </c>
      <c r="B146" s="128" t="s">
        <v>157</v>
      </c>
      <c r="C146" s="107">
        <v>1</v>
      </c>
      <c r="D146" s="107">
        <v>1</v>
      </c>
      <c r="E146" s="108">
        <f t="shared" si="11"/>
        <v>0.25</v>
      </c>
      <c r="F146" s="132" t="s">
        <v>190</v>
      </c>
    </row>
    <row r="147" spans="1:13" ht="25.5" x14ac:dyDescent="0.25">
      <c r="A147" s="179">
        <f t="shared" si="12"/>
        <v>15</v>
      </c>
      <c r="B147" s="128" t="s">
        <v>201</v>
      </c>
      <c r="C147" s="107">
        <v>2</v>
      </c>
      <c r="D147" s="107">
        <v>2</v>
      </c>
      <c r="E147" s="108">
        <f t="shared" si="11"/>
        <v>0.5</v>
      </c>
      <c r="F147" s="132" t="s">
        <v>190</v>
      </c>
    </row>
    <row r="148" spans="1:13" x14ac:dyDescent="0.25">
      <c r="A148" s="179">
        <f t="shared" si="12"/>
        <v>16</v>
      </c>
      <c r="B148" s="128" t="s">
        <v>159</v>
      </c>
      <c r="C148" s="121">
        <v>1</v>
      </c>
      <c r="D148" s="121">
        <v>1</v>
      </c>
      <c r="E148" s="108">
        <f t="shared" si="11"/>
        <v>0.25</v>
      </c>
      <c r="F148" s="97" t="s">
        <v>184</v>
      </c>
    </row>
    <row r="149" spans="1:13" ht="25.5" x14ac:dyDescent="0.25">
      <c r="A149" s="179">
        <f t="shared" si="12"/>
        <v>17</v>
      </c>
      <c r="B149" s="128" t="s">
        <v>160</v>
      </c>
      <c r="C149" s="121">
        <v>0.5</v>
      </c>
      <c r="D149" s="121">
        <v>0.5</v>
      </c>
      <c r="E149" s="117">
        <f t="shared" si="11"/>
        <v>0.125</v>
      </c>
      <c r="F149" s="97" t="s">
        <v>208</v>
      </c>
    </row>
    <row r="150" spans="1:13" ht="15.75" thickBot="1" x14ac:dyDescent="0.3">
      <c r="A150" s="180">
        <f t="shared" si="12"/>
        <v>18</v>
      </c>
      <c r="B150" s="130" t="s">
        <v>49</v>
      </c>
      <c r="C150" s="110">
        <v>0</v>
      </c>
      <c r="D150" s="110">
        <v>0</v>
      </c>
      <c r="E150" s="111">
        <f t="shared" si="11"/>
        <v>0</v>
      </c>
      <c r="F150" s="101" t="s">
        <v>184</v>
      </c>
    </row>
    <row r="151" spans="1:13" x14ac:dyDescent="0.25">
      <c r="A151"/>
      <c r="B151"/>
      <c r="C151"/>
      <c r="D151"/>
      <c r="E151"/>
      <c r="F151"/>
      <c r="K151"/>
      <c r="L151"/>
      <c r="M151"/>
    </row>
    <row r="152" spans="1:13" x14ac:dyDescent="0.25">
      <c r="F152" s="10"/>
    </row>
    <row r="153" spans="1:13" x14ac:dyDescent="0.25">
      <c r="F153" s="10"/>
    </row>
    <row r="154" spans="1:13" x14ac:dyDescent="0.25">
      <c r="F154" s="10"/>
    </row>
    <row r="155" spans="1:13" x14ac:dyDescent="0.25">
      <c r="F155" s="10"/>
    </row>
    <row r="156" spans="1:13" x14ac:dyDescent="0.25">
      <c r="F156" s="10"/>
    </row>
    <row r="157" spans="1:13" x14ac:dyDescent="0.25">
      <c r="F157" s="10"/>
    </row>
    <row r="158" spans="1:13" x14ac:dyDescent="0.25">
      <c r="F158" s="10"/>
    </row>
    <row r="159" spans="1:13" x14ac:dyDescent="0.25">
      <c r="F159" s="10"/>
    </row>
    <row r="160" spans="1:13" x14ac:dyDescent="0.25">
      <c r="F160" s="10"/>
    </row>
    <row r="161" spans="6:6" x14ac:dyDescent="0.25">
      <c r="F161" s="10"/>
    </row>
    <row r="162" spans="6:6" x14ac:dyDescent="0.25">
      <c r="F162" s="10"/>
    </row>
    <row r="163" spans="6:6" x14ac:dyDescent="0.25">
      <c r="F163" s="10"/>
    </row>
    <row r="164" spans="6:6" x14ac:dyDescent="0.25">
      <c r="F164" s="10"/>
    </row>
    <row r="165" spans="6:6" x14ac:dyDescent="0.25">
      <c r="F165" s="10"/>
    </row>
    <row r="166" spans="6:6" x14ac:dyDescent="0.25">
      <c r="F166" s="10"/>
    </row>
    <row r="167" spans="6:6" x14ac:dyDescent="0.25">
      <c r="F167" s="10"/>
    </row>
    <row r="168" spans="6:6" x14ac:dyDescent="0.25">
      <c r="F168" s="10"/>
    </row>
    <row r="169" spans="6:6" x14ac:dyDescent="0.25">
      <c r="F169" s="10"/>
    </row>
    <row r="170" spans="6:6" x14ac:dyDescent="0.25">
      <c r="F170" s="10"/>
    </row>
    <row r="171" spans="6:6" x14ac:dyDescent="0.25">
      <c r="F171" s="10"/>
    </row>
    <row r="172" spans="6:6" x14ac:dyDescent="0.25">
      <c r="F172" s="10"/>
    </row>
    <row r="173" spans="6:6" x14ac:dyDescent="0.25">
      <c r="F173" s="10"/>
    </row>
    <row r="174" spans="6:6" x14ac:dyDescent="0.25">
      <c r="F174" s="10"/>
    </row>
    <row r="175" spans="6:6" x14ac:dyDescent="0.25">
      <c r="F175" s="10"/>
    </row>
    <row r="176" spans="6:6" x14ac:dyDescent="0.25">
      <c r="F176" s="10"/>
    </row>
    <row r="177" spans="6:6" x14ac:dyDescent="0.25">
      <c r="F177" s="10"/>
    </row>
    <row r="178" spans="6:6" x14ac:dyDescent="0.25">
      <c r="F178" s="10"/>
    </row>
    <row r="179" spans="6:6" x14ac:dyDescent="0.25">
      <c r="F179" s="10"/>
    </row>
    <row r="180" spans="6:6" x14ac:dyDescent="0.25">
      <c r="F180" s="10"/>
    </row>
    <row r="181" spans="6:6" x14ac:dyDescent="0.25">
      <c r="F181" s="10"/>
    </row>
    <row r="182" spans="6:6" x14ac:dyDescent="0.25">
      <c r="F182" s="10"/>
    </row>
    <row r="183" spans="6:6" x14ac:dyDescent="0.25">
      <c r="F183" s="10"/>
    </row>
    <row r="184" spans="6:6" x14ac:dyDescent="0.25">
      <c r="F184" s="10"/>
    </row>
    <row r="185" spans="6:6" x14ac:dyDescent="0.25">
      <c r="F185" s="10"/>
    </row>
    <row r="186" spans="6:6" x14ac:dyDescent="0.25">
      <c r="F186" s="10"/>
    </row>
    <row r="187" spans="6:6" x14ac:dyDescent="0.25">
      <c r="F187" s="10"/>
    </row>
    <row r="188" spans="6:6" x14ac:dyDescent="0.25">
      <c r="F188" s="10"/>
    </row>
    <row r="189" spans="6:6" x14ac:dyDescent="0.25">
      <c r="F189" s="10"/>
    </row>
    <row r="190" spans="6:6" x14ac:dyDescent="0.25">
      <c r="F190" s="10"/>
    </row>
    <row r="191" spans="6:6" x14ac:dyDescent="0.25">
      <c r="F191" s="10"/>
    </row>
    <row r="192" spans="6:6" x14ac:dyDescent="0.25">
      <c r="F192" s="10"/>
    </row>
    <row r="193" spans="6:6" x14ac:dyDescent="0.25">
      <c r="F193" s="10"/>
    </row>
    <row r="194" spans="6:6" x14ac:dyDescent="0.25">
      <c r="F194" s="10"/>
    </row>
    <row r="195" spans="6:6" x14ac:dyDescent="0.25">
      <c r="F195" s="10"/>
    </row>
    <row r="196" spans="6:6" x14ac:dyDescent="0.25">
      <c r="F196" s="10"/>
    </row>
    <row r="197" spans="6:6" x14ac:dyDescent="0.25">
      <c r="F197" s="10"/>
    </row>
    <row r="198" spans="6:6" x14ac:dyDescent="0.25">
      <c r="F198" s="10"/>
    </row>
    <row r="199" spans="6:6" x14ac:dyDescent="0.25">
      <c r="F199" s="10"/>
    </row>
    <row r="200" spans="6:6" x14ac:dyDescent="0.25">
      <c r="F200" s="10"/>
    </row>
    <row r="201" spans="6:6" x14ac:dyDescent="0.25">
      <c r="F201" s="10"/>
    </row>
    <row r="202" spans="6:6" x14ac:dyDescent="0.25">
      <c r="F202" s="10"/>
    </row>
    <row r="203" spans="6:6" x14ac:dyDescent="0.25">
      <c r="F203" s="10"/>
    </row>
    <row r="204" spans="6:6" x14ac:dyDescent="0.25">
      <c r="F204" s="10"/>
    </row>
    <row r="205" spans="6:6" x14ac:dyDescent="0.25">
      <c r="F205" s="10"/>
    </row>
    <row r="206" spans="6:6" x14ac:dyDescent="0.25">
      <c r="F206" s="10"/>
    </row>
    <row r="207" spans="6:6" x14ac:dyDescent="0.25">
      <c r="F207" s="10"/>
    </row>
    <row r="208" spans="6:6" x14ac:dyDescent="0.25">
      <c r="F208" s="10"/>
    </row>
    <row r="209" spans="6:6" x14ac:dyDescent="0.25">
      <c r="F209" s="10"/>
    </row>
    <row r="210" spans="6:6" x14ac:dyDescent="0.25">
      <c r="F210" s="10"/>
    </row>
    <row r="211" spans="6:6" x14ac:dyDescent="0.25">
      <c r="F211" s="10"/>
    </row>
    <row r="212" spans="6:6" x14ac:dyDescent="0.25">
      <c r="F212" s="10"/>
    </row>
    <row r="213" spans="6:6" x14ac:dyDescent="0.25">
      <c r="F213" s="10"/>
    </row>
    <row r="214" spans="6:6" x14ac:dyDescent="0.25">
      <c r="F214" s="10"/>
    </row>
    <row r="215" spans="6:6" x14ac:dyDescent="0.25">
      <c r="F215" s="10"/>
    </row>
    <row r="216" spans="6:6" x14ac:dyDescent="0.25">
      <c r="F216" s="10"/>
    </row>
    <row r="217" spans="6:6" x14ac:dyDescent="0.25">
      <c r="F217" s="10"/>
    </row>
    <row r="218" spans="6:6" x14ac:dyDescent="0.25">
      <c r="F218" s="10"/>
    </row>
    <row r="219" spans="6:6" x14ac:dyDescent="0.25">
      <c r="F219" s="10"/>
    </row>
    <row r="220" spans="6:6" x14ac:dyDescent="0.25">
      <c r="F220" s="10"/>
    </row>
    <row r="221" spans="6:6" x14ac:dyDescent="0.25">
      <c r="F221" s="10"/>
    </row>
    <row r="222" spans="6:6" x14ac:dyDescent="0.25">
      <c r="F222" s="10"/>
    </row>
    <row r="223" spans="6:6" x14ac:dyDescent="0.25">
      <c r="F223" s="10"/>
    </row>
    <row r="224" spans="6:6" x14ac:dyDescent="0.25">
      <c r="F224" s="10"/>
    </row>
    <row r="225" spans="6:6" x14ac:dyDescent="0.25">
      <c r="F225" s="10"/>
    </row>
    <row r="226" spans="6:6" x14ac:dyDescent="0.25">
      <c r="F226" s="10"/>
    </row>
    <row r="227" spans="6:6" x14ac:dyDescent="0.25">
      <c r="F227" s="10"/>
    </row>
    <row r="228" spans="6:6" x14ac:dyDescent="0.25">
      <c r="F228" s="10"/>
    </row>
    <row r="229" spans="6:6" x14ac:dyDescent="0.25">
      <c r="F229" s="10"/>
    </row>
    <row r="230" spans="6:6" x14ac:dyDescent="0.25">
      <c r="F230" s="10"/>
    </row>
    <row r="231" spans="6:6" x14ac:dyDescent="0.25">
      <c r="F231" s="10"/>
    </row>
    <row r="232" spans="6:6" x14ac:dyDescent="0.25">
      <c r="F232" s="10"/>
    </row>
    <row r="233" spans="6:6" x14ac:dyDescent="0.25">
      <c r="F233" s="10"/>
    </row>
    <row r="234" spans="6:6" x14ac:dyDescent="0.25">
      <c r="F234" s="10"/>
    </row>
    <row r="235" spans="6:6" x14ac:dyDescent="0.25">
      <c r="F235" s="10"/>
    </row>
    <row r="236" spans="6:6" x14ac:dyDescent="0.25">
      <c r="F236" s="10"/>
    </row>
    <row r="237" spans="6:6" x14ac:dyDescent="0.25">
      <c r="F237" s="10"/>
    </row>
    <row r="238" spans="6:6" x14ac:dyDescent="0.25">
      <c r="F238" s="10"/>
    </row>
    <row r="239" spans="6:6" x14ac:dyDescent="0.25">
      <c r="F239" s="10"/>
    </row>
    <row r="240" spans="6:6" x14ac:dyDescent="0.25">
      <c r="F240" s="10"/>
    </row>
    <row r="241" spans="6:6" x14ac:dyDescent="0.25">
      <c r="F241" s="10"/>
    </row>
    <row r="242" spans="6:6" x14ac:dyDescent="0.25">
      <c r="F242" s="10"/>
    </row>
    <row r="243" spans="6:6" x14ac:dyDescent="0.25">
      <c r="F243" s="10"/>
    </row>
    <row r="244" spans="6:6" x14ac:dyDescent="0.25">
      <c r="F244" s="10"/>
    </row>
    <row r="245" spans="6:6" x14ac:dyDescent="0.25">
      <c r="F245" s="10"/>
    </row>
    <row r="246" spans="6:6" x14ac:dyDescent="0.25">
      <c r="F246" s="10"/>
    </row>
    <row r="247" spans="6:6" x14ac:dyDescent="0.25">
      <c r="F247" s="10"/>
    </row>
    <row r="248" spans="6:6" x14ac:dyDescent="0.25">
      <c r="F248" s="10"/>
    </row>
    <row r="249" spans="6:6" x14ac:dyDescent="0.25">
      <c r="F249" s="10"/>
    </row>
    <row r="250" spans="6:6" x14ac:dyDescent="0.25">
      <c r="F250" s="10"/>
    </row>
    <row r="251" spans="6:6" x14ac:dyDescent="0.25">
      <c r="F251" s="10"/>
    </row>
    <row r="252" spans="6:6" x14ac:dyDescent="0.25">
      <c r="F252" s="10"/>
    </row>
    <row r="253" spans="6:6" x14ac:dyDescent="0.25">
      <c r="F253" s="10"/>
    </row>
    <row r="254" spans="6:6" x14ac:dyDescent="0.25">
      <c r="F254" s="10"/>
    </row>
    <row r="255" spans="6:6" x14ac:dyDescent="0.25">
      <c r="F255" s="10"/>
    </row>
    <row r="256" spans="6:6" x14ac:dyDescent="0.25">
      <c r="F256" s="10"/>
    </row>
    <row r="257" spans="6:6" x14ac:dyDescent="0.25">
      <c r="F257" s="10"/>
    </row>
    <row r="258" spans="6:6" x14ac:dyDescent="0.25">
      <c r="F258" s="10"/>
    </row>
    <row r="259" spans="6:6" x14ac:dyDescent="0.25">
      <c r="F259" s="10"/>
    </row>
    <row r="260" spans="6:6" x14ac:dyDescent="0.25">
      <c r="F260" s="10"/>
    </row>
    <row r="261" spans="6:6" x14ac:dyDescent="0.25">
      <c r="F261" s="10"/>
    </row>
    <row r="262" spans="6:6" x14ac:dyDescent="0.25">
      <c r="F262" s="10"/>
    </row>
    <row r="263" spans="6:6" x14ac:dyDescent="0.25">
      <c r="F263" s="10"/>
    </row>
    <row r="264" spans="6:6" x14ac:dyDescent="0.25">
      <c r="F264" s="10"/>
    </row>
    <row r="265" spans="6:6" x14ac:dyDescent="0.25">
      <c r="F265" s="10"/>
    </row>
    <row r="266" spans="6:6" x14ac:dyDescent="0.25">
      <c r="F266" s="10"/>
    </row>
    <row r="267" spans="6:6" x14ac:dyDescent="0.25">
      <c r="F267" s="10"/>
    </row>
    <row r="268" spans="6:6" x14ac:dyDescent="0.25">
      <c r="F268" s="10"/>
    </row>
    <row r="269" spans="6:6" x14ac:dyDescent="0.25">
      <c r="F269" s="10"/>
    </row>
    <row r="270" spans="6:6" x14ac:dyDescent="0.25">
      <c r="F270" s="10"/>
    </row>
    <row r="271" spans="6:6" x14ac:dyDescent="0.25">
      <c r="F271" s="10"/>
    </row>
    <row r="272" spans="6:6" x14ac:dyDescent="0.25">
      <c r="F272" s="10"/>
    </row>
    <row r="273" spans="6:6" x14ac:dyDescent="0.25">
      <c r="F273" s="10"/>
    </row>
    <row r="274" spans="6:6" x14ac:dyDescent="0.25">
      <c r="F274" s="10"/>
    </row>
    <row r="275" spans="6:6" x14ac:dyDescent="0.25">
      <c r="F275" s="10"/>
    </row>
    <row r="276" spans="6:6" x14ac:dyDescent="0.25">
      <c r="F276" s="10"/>
    </row>
    <row r="277" spans="6:6" x14ac:dyDescent="0.25">
      <c r="F277" s="10"/>
    </row>
    <row r="278" spans="6:6" x14ac:dyDescent="0.25">
      <c r="F278" s="10"/>
    </row>
    <row r="279" spans="6:6" x14ac:dyDescent="0.25">
      <c r="F279" s="10"/>
    </row>
    <row r="280" spans="6:6" x14ac:dyDescent="0.25">
      <c r="F280" s="10"/>
    </row>
  </sheetData>
  <mergeCells count="27">
    <mergeCell ref="F131:F132"/>
    <mergeCell ref="B25:B26"/>
    <mergeCell ref="C25:C26"/>
    <mergeCell ref="B106:B107"/>
    <mergeCell ref="C106:C107"/>
    <mergeCell ref="B51:B52"/>
    <mergeCell ref="C131:C132"/>
    <mergeCell ref="B131:B132"/>
    <mergeCell ref="D131:D132"/>
    <mergeCell ref="E131:E132"/>
    <mergeCell ref="F106:F107"/>
    <mergeCell ref="C51:C52"/>
    <mergeCell ref="E25:E26"/>
    <mergeCell ref="D51:D52"/>
    <mergeCell ref="D106:D107"/>
    <mergeCell ref="E106:E107"/>
    <mergeCell ref="F80:F81"/>
    <mergeCell ref="B80:B81"/>
    <mergeCell ref="C80:C81"/>
    <mergeCell ref="J2:M2"/>
    <mergeCell ref="D80:D81"/>
    <mergeCell ref="E80:E81"/>
    <mergeCell ref="E51:E52"/>
    <mergeCell ref="D25:D26"/>
    <mergeCell ref="B2:E2"/>
    <mergeCell ref="F25:F26"/>
    <mergeCell ref="F51:F52"/>
  </mergeCells>
  <phoneticPr fontId="7" type="noConversion"/>
  <printOptions horizontalCentered="1"/>
  <pageMargins left="0.39370078740157483" right="0.39370078740157483" top="0.59055118110236227" bottom="0.39370078740157483" header="0.19685039370078741" footer="0.19685039370078741"/>
  <pageSetup paperSize="9" scale="43" fitToHeight="0" orientation="portrait" horizontalDpi="4294967293" verticalDpi="4294967293" r:id="rId1"/>
  <rowBreaks count="1" manualBreakCount="1">
    <brk id="78" max="16383" man="1"/>
  </rowBreaks>
  <ignoredErrors>
    <ignoredError sqref="C29:E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PREENCHER</vt:lpstr>
      <vt:lpstr>PONTOS  Classe B - NÃO MEXER!</vt:lpstr>
      <vt:lpstr>RESULTADO FINAL</vt:lpstr>
      <vt:lpstr>PARÃMETROS - NÃO MEXER !</vt:lpstr>
      <vt:lpstr>'PARÃMETROS - NÃO MEXER !'!Area_de_impressao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Carla Souza</cp:lastModifiedBy>
  <cp:lastPrinted>2023-03-28T15:00:15Z</cp:lastPrinted>
  <dcterms:created xsi:type="dcterms:W3CDTF">2014-10-10T20:52:45Z</dcterms:created>
  <dcterms:modified xsi:type="dcterms:W3CDTF">2025-06-16T14:25:00Z</dcterms:modified>
</cp:coreProperties>
</file>