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s\Desktop\Pagina da COPPE - documentos docentes\"/>
    </mc:Choice>
  </mc:AlternateContent>
  <xr:revisionPtr revIDLastSave="0" documentId="13_ncr:1_{DBAC08FE-1C03-41DA-8BB7-8E2918FB2076}" xr6:coauthVersionLast="47" xr6:coauthVersionMax="47" xr10:uidLastSave="{00000000-0000-0000-0000-000000000000}"/>
  <bookViews>
    <workbookView xWindow="21480" yWindow="-120" windowWidth="24240" windowHeight="13140" activeTab="3" xr2:uid="{00000000-000D-0000-FFFF-FFFF00000000}"/>
  </bookViews>
  <sheets>
    <sheet name="PREENCHER" sheetId="2" r:id="rId1"/>
    <sheet name="PONTOS  Classe D - NÃO MEXER!" sheetId="8" r:id="rId2"/>
    <sheet name="RESULTADO FINAL" sheetId="9" r:id="rId3"/>
    <sheet name="PARÃMETROS - NÃO MEXER !" sheetId="1" r:id="rId4"/>
  </sheets>
  <calcPr calcId="191029"/>
</workbook>
</file>

<file path=xl/calcChain.xml><?xml version="1.0" encoding="utf-8"?>
<calcChain xmlns="http://schemas.openxmlformats.org/spreadsheetml/2006/main">
  <c r="D52" i="2" l="1"/>
  <c r="D32" i="8" s="1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C25" i="1"/>
  <c r="D25" i="1"/>
  <c r="E25" i="1"/>
  <c r="B26" i="1"/>
  <c r="C27" i="1"/>
  <c r="D27" i="1"/>
  <c r="E27" i="1"/>
  <c r="I5" i="8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28" i="1"/>
  <c r="D28" i="1"/>
  <c r="E28" i="1"/>
  <c r="I6" i="8" s="1"/>
  <c r="C29" i="1"/>
  <c r="D29" i="1"/>
  <c r="E29" i="1"/>
  <c r="I7" i="8" s="1"/>
  <c r="C30" i="1"/>
  <c r="D30" i="1"/>
  <c r="E30" i="1"/>
  <c r="I8" i="8" s="1"/>
  <c r="C31" i="1"/>
  <c r="D31" i="1"/>
  <c r="E31" i="1"/>
  <c r="I9" i="8" s="1"/>
  <c r="C32" i="1"/>
  <c r="D32" i="1"/>
  <c r="E32" i="1"/>
  <c r="I10" i="8" s="1"/>
  <c r="C33" i="1"/>
  <c r="D33" i="1"/>
  <c r="E33" i="1"/>
  <c r="I11" i="8" s="1"/>
  <c r="C35" i="1"/>
  <c r="C36" i="1" s="1"/>
  <c r="C37" i="1" s="1"/>
  <c r="D35" i="1"/>
  <c r="E35" i="1"/>
  <c r="D36" i="1"/>
  <c r="D37" i="1" s="1"/>
  <c r="C51" i="1"/>
  <c r="D51" i="1"/>
  <c r="E51" i="1"/>
  <c r="B52" i="1"/>
  <c r="E53" i="1"/>
  <c r="S34" i="8" s="1"/>
  <c r="A54" i="1"/>
  <c r="E54" i="1"/>
  <c r="P35" i="8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E55" i="1"/>
  <c r="S36" i="8" s="1"/>
  <c r="E56" i="1"/>
  <c r="E57" i="1"/>
  <c r="G38" i="8" s="1"/>
  <c r="E58" i="1"/>
  <c r="G39" i="8" s="1"/>
  <c r="E59" i="1"/>
  <c r="E60" i="1"/>
  <c r="E61" i="1"/>
  <c r="G42" i="8" s="1"/>
  <c r="E62" i="1"/>
  <c r="D43" i="8" s="1"/>
  <c r="E63" i="1"/>
  <c r="E64" i="1"/>
  <c r="E65" i="1"/>
  <c r="O46" i="8" s="1"/>
  <c r="E66" i="1"/>
  <c r="K47" i="8" s="1"/>
  <c r="E67" i="1"/>
  <c r="E68" i="1"/>
  <c r="E69" i="1"/>
  <c r="O50" i="8" s="1"/>
  <c r="E70" i="1"/>
  <c r="H51" i="8" s="1"/>
  <c r="E71" i="1"/>
  <c r="S52" i="8" s="1"/>
  <c r="E72" i="1"/>
  <c r="E73" i="1"/>
  <c r="O54" i="8" s="1"/>
  <c r="E74" i="1"/>
  <c r="G55" i="8" s="1"/>
  <c r="E75" i="1"/>
  <c r="E76" i="1"/>
  <c r="E77" i="1"/>
  <c r="O58" i="8" s="1"/>
  <c r="E78" i="1"/>
  <c r="D59" i="8" s="1"/>
  <c r="C80" i="1"/>
  <c r="D80" i="1"/>
  <c r="E80" i="1"/>
  <c r="B81" i="1"/>
  <c r="E8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E83" i="1"/>
  <c r="N68" i="8" s="1"/>
  <c r="E84" i="1"/>
  <c r="I69" i="8" s="1"/>
  <c r="C85" i="1"/>
  <c r="D85" i="1"/>
  <c r="E85" i="1"/>
  <c r="N70" i="8" s="1"/>
  <c r="C87" i="1"/>
  <c r="D87" i="1"/>
  <c r="E87" i="1" s="1"/>
  <c r="E88" i="1"/>
  <c r="E89" i="1"/>
  <c r="I74" i="8" s="1"/>
  <c r="E90" i="1"/>
  <c r="Q75" i="8" s="1"/>
  <c r="E91" i="1"/>
  <c r="E92" i="1"/>
  <c r="E93" i="1"/>
  <c r="I78" i="8" s="1"/>
  <c r="E94" i="1"/>
  <c r="E95" i="1"/>
  <c r="E96" i="1"/>
  <c r="E97" i="1"/>
  <c r="F82" i="8" s="1"/>
  <c r="E98" i="1"/>
  <c r="E99" i="1"/>
  <c r="E100" i="1"/>
  <c r="E101" i="1"/>
  <c r="E86" i="8" s="1"/>
  <c r="E102" i="1"/>
  <c r="I87" i="8" s="1"/>
  <c r="E103" i="1"/>
  <c r="E104" i="1"/>
  <c r="C106" i="1"/>
  <c r="D106" i="1"/>
  <c r="E106" i="1"/>
  <c r="B107" i="1"/>
  <c r="E108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E109" i="1"/>
  <c r="E110" i="1"/>
  <c r="D96" i="8" s="1"/>
  <c r="E111" i="1"/>
  <c r="E112" i="1"/>
  <c r="P98" i="8" s="1"/>
  <c r="E113" i="1"/>
  <c r="E114" i="1"/>
  <c r="D100" i="8" s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C131" i="1"/>
  <c r="D131" i="1"/>
  <c r="E131" i="1"/>
  <c r="B132" i="1"/>
  <c r="E133" i="1"/>
  <c r="A134" i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E134" i="1"/>
  <c r="E135" i="1"/>
  <c r="L124" i="8" s="1"/>
  <c r="E136" i="1"/>
  <c r="D125" i="8" s="1"/>
  <c r="E137" i="1"/>
  <c r="E138" i="1"/>
  <c r="E139" i="1"/>
  <c r="J128" i="8" s="1"/>
  <c r="E140" i="1"/>
  <c r="D129" i="8" s="1"/>
  <c r="E141" i="1"/>
  <c r="E142" i="1"/>
  <c r="E143" i="1"/>
  <c r="E132" i="8" s="1"/>
  <c r="E144" i="1"/>
  <c r="D133" i="8" s="1"/>
  <c r="E146" i="1"/>
  <c r="E147" i="1"/>
  <c r="E136" i="8" s="1"/>
  <c r="E148" i="1"/>
  <c r="D137" i="8" s="1"/>
  <c r="E149" i="1"/>
  <c r="E150" i="1"/>
  <c r="A4" i="9"/>
  <c r="F5" i="8"/>
  <c r="M5" i="8"/>
  <c r="O5" i="8"/>
  <c r="E6" i="8"/>
  <c r="G6" i="8"/>
  <c r="M6" i="8"/>
  <c r="O6" i="8"/>
  <c r="E7" i="8"/>
  <c r="G7" i="8"/>
  <c r="M7" i="8"/>
  <c r="O7" i="8"/>
  <c r="E8" i="8"/>
  <c r="G8" i="8"/>
  <c r="M8" i="8"/>
  <c r="O8" i="8"/>
  <c r="E9" i="8"/>
  <c r="G9" i="8"/>
  <c r="M9" i="8"/>
  <c r="O9" i="8"/>
  <c r="E10" i="8"/>
  <c r="G10" i="8"/>
  <c r="M10" i="8"/>
  <c r="O10" i="8"/>
  <c r="E11" i="8"/>
  <c r="G11" i="8"/>
  <c r="M11" i="8"/>
  <c r="O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I13" i="8"/>
  <c r="Q13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A5" i="9"/>
  <c r="H35" i="8"/>
  <c r="L35" i="8"/>
  <c r="G36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O38" i="8"/>
  <c r="D39" i="8"/>
  <c r="L39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O42" i="8"/>
  <c r="K43" i="8"/>
  <c r="S43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H47" i="8"/>
  <c r="P47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G51" i="8"/>
  <c r="O51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G54" i="8"/>
  <c r="D55" i="8"/>
  <c r="L55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G58" i="8"/>
  <c r="K59" i="8"/>
  <c r="S59" i="8"/>
  <c r="U58" i="2"/>
  <c r="B14" i="9" s="1"/>
  <c r="A6" i="9"/>
  <c r="I67" i="8"/>
  <c r="F68" i="8"/>
  <c r="J68" i="8"/>
  <c r="R68" i="8"/>
  <c r="E69" i="8"/>
  <c r="F69" i="8"/>
  <c r="M69" i="8"/>
  <c r="N69" i="8"/>
  <c r="F70" i="8"/>
  <c r="J70" i="8"/>
  <c r="R70" i="8"/>
  <c r="E71" i="8"/>
  <c r="F71" i="8"/>
  <c r="I71" i="8"/>
  <c r="J71" i="8"/>
  <c r="M71" i="8"/>
  <c r="N71" i="8"/>
  <c r="Q71" i="8"/>
  <c r="R71" i="8"/>
  <c r="E72" i="8"/>
  <c r="I72" i="8"/>
  <c r="M72" i="8"/>
  <c r="Q72" i="8"/>
  <c r="F73" i="8"/>
  <c r="J73" i="8"/>
  <c r="N73" i="8"/>
  <c r="R73" i="8"/>
  <c r="E74" i="8"/>
  <c r="F74" i="8"/>
  <c r="J74" i="8"/>
  <c r="M74" i="8"/>
  <c r="N74" i="8"/>
  <c r="R74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D77" i="8"/>
  <c r="H77" i="8"/>
  <c r="L77" i="8"/>
  <c r="P77" i="8"/>
  <c r="E78" i="8"/>
  <c r="F78" i="8"/>
  <c r="J78" i="8"/>
  <c r="M78" i="8"/>
  <c r="N78" i="8"/>
  <c r="R78" i="8"/>
  <c r="I79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D81" i="8"/>
  <c r="F81" i="8"/>
  <c r="H81" i="8"/>
  <c r="J81" i="8"/>
  <c r="L81" i="8"/>
  <c r="N81" i="8"/>
  <c r="P81" i="8"/>
  <c r="R81" i="8"/>
  <c r="E82" i="8"/>
  <c r="I82" i="8"/>
  <c r="J82" i="8"/>
  <c r="M82" i="8"/>
  <c r="Q82" i="8"/>
  <c r="R82" i="8"/>
  <c r="Q83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D85" i="8"/>
  <c r="F85" i="8"/>
  <c r="H85" i="8"/>
  <c r="J85" i="8"/>
  <c r="L85" i="8"/>
  <c r="N85" i="8"/>
  <c r="P85" i="8"/>
  <c r="R85" i="8"/>
  <c r="F86" i="8"/>
  <c r="I86" i="8"/>
  <c r="J86" i="8"/>
  <c r="N86" i="8"/>
  <c r="Q86" i="8"/>
  <c r="R86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D89" i="8"/>
  <c r="F89" i="8"/>
  <c r="H89" i="8"/>
  <c r="J89" i="8"/>
  <c r="L89" i="8"/>
  <c r="N89" i="8"/>
  <c r="P89" i="8"/>
  <c r="R89" i="8"/>
  <c r="A7" i="9"/>
  <c r="D94" i="8"/>
  <c r="H94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H96" i="8"/>
  <c r="D97" i="8"/>
  <c r="E97" i="8"/>
  <c r="H97" i="8"/>
  <c r="I97" i="8"/>
  <c r="L97" i="8"/>
  <c r="M97" i="8"/>
  <c r="P97" i="8"/>
  <c r="Q97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H100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H104" i="8"/>
  <c r="P104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H108" i="8"/>
  <c r="P108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H112" i="8"/>
  <c r="P112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A8" i="9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D124" i="8"/>
  <c r="J124" i="8"/>
  <c r="G125" i="8"/>
  <c r="K125" i="8"/>
  <c r="O125" i="8"/>
  <c r="S125" i="8"/>
  <c r="D126" i="8"/>
  <c r="F126" i="8"/>
  <c r="H126" i="8"/>
  <c r="J126" i="8"/>
  <c r="L126" i="8"/>
  <c r="N126" i="8"/>
  <c r="P126" i="8"/>
  <c r="R126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D128" i="8"/>
  <c r="I128" i="8"/>
  <c r="P128" i="8"/>
  <c r="G129" i="8"/>
  <c r="K129" i="8"/>
  <c r="O129" i="8"/>
  <c r="S129" i="8"/>
  <c r="D130" i="8"/>
  <c r="E130" i="8"/>
  <c r="F130" i="8"/>
  <c r="H130" i="8"/>
  <c r="I130" i="8"/>
  <c r="J130" i="8"/>
  <c r="L130" i="8"/>
  <c r="M130" i="8"/>
  <c r="N130" i="8"/>
  <c r="P130" i="8"/>
  <c r="Q130" i="8"/>
  <c r="R130" i="8"/>
  <c r="S130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H132" i="8"/>
  <c r="K132" i="8"/>
  <c r="P132" i="8"/>
  <c r="S132" i="8"/>
  <c r="G133" i="8"/>
  <c r="K133" i="8"/>
  <c r="O133" i="8"/>
  <c r="S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D136" i="8"/>
  <c r="G136" i="8"/>
  <c r="H136" i="8"/>
  <c r="K136" i="8"/>
  <c r="L136" i="8"/>
  <c r="O136" i="8"/>
  <c r="P136" i="8"/>
  <c r="S136" i="8"/>
  <c r="O137" i="8"/>
  <c r="S137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A13" i="9"/>
  <c r="A14" i="9"/>
  <c r="A2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31" i="8"/>
  <c r="A35" i="8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4" i="8"/>
  <c r="A68" i="8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1" i="8"/>
  <c r="A95" i="8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B119" i="8"/>
  <c r="A123" i="8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A22" i="2"/>
  <c r="U26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A51" i="2"/>
  <c r="U55" i="2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U56" i="2"/>
  <c r="U57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A86" i="2"/>
  <c r="D87" i="2"/>
  <c r="D65" i="8" s="1"/>
  <c r="E65" i="8" s="1"/>
  <c r="F65" i="8" s="1"/>
  <c r="G65" i="8" s="1"/>
  <c r="H65" i="8" s="1"/>
  <c r="I65" i="8" s="1"/>
  <c r="J65" i="8" s="1"/>
  <c r="K65" i="8" s="1"/>
  <c r="L65" i="8" s="1"/>
  <c r="M65" i="8" s="1"/>
  <c r="N65" i="8" s="1"/>
  <c r="O65" i="8" s="1"/>
  <c r="P65" i="8" s="1"/>
  <c r="Q65" i="8" s="1"/>
  <c r="R65" i="8" s="1"/>
  <c r="S65" i="8" s="1"/>
  <c r="U90" i="2"/>
  <c r="A91" i="2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A115" i="2"/>
  <c r="D116" i="2"/>
  <c r="D92" i="8" s="1"/>
  <c r="E92" i="8" s="1"/>
  <c r="F92" i="8" s="1"/>
  <c r="G92" i="8" s="1"/>
  <c r="H92" i="8" s="1"/>
  <c r="I92" i="8" s="1"/>
  <c r="J92" i="8" s="1"/>
  <c r="K92" i="8" s="1"/>
  <c r="L92" i="8" s="1"/>
  <c r="M92" i="8" s="1"/>
  <c r="N92" i="8" s="1"/>
  <c r="O92" i="8" s="1"/>
  <c r="P92" i="8" s="1"/>
  <c r="Q92" i="8" s="1"/>
  <c r="R92" i="8" s="1"/>
  <c r="S92" i="8" s="1"/>
  <c r="U119" i="2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A143" i="2"/>
  <c r="D144" i="2"/>
  <c r="D120" i="8" s="1"/>
  <c r="E120" i="8" s="1"/>
  <c r="F120" i="8" s="1"/>
  <c r="G120" i="8" s="1"/>
  <c r="H120" i="8" s="1"/>
  <c r="I120" i="8" s="1"/>
  <c r="J120" i="8" s="1"/>
  <c r="K120" i="8" s="1"/>
  <c r="L120" i="8" s="1"/>
  <c r="M120" i="8" s="1"/>
  <c r="N120" i="8" s="1"/>
  <c r="O120" i="8" s="1"/>
  <c r="P120" i="8" s="1"/>
  <c r="Q120" i="8" s="1"/>
  <c r="R120" i="8" s="1"/>
  <c r="S120" i="8" s="1"/>
  <c r="U147" i="2"/>
  <c r="A148" i="2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K137" i="8" l="1"/>
  <c r="O132" i="8"/>
  <c r="G132" i="8"/>
  <c r="N128" i="8"/>
  <c r="R124" i="8"/>
  <c r="R69" i="8"/>
  <c r="J69" i="8"/>
  <c r="P59" i="8"/>
  <c r="H59" i="8"/>
  <c r="S55" i="8"/>
  <c r="K55" i="8"/>
  <c r="L51" i="8"/>
  <c r="D51" i="8"/>
  <c r="O47" i="8"/>
  <c r="G47" i="8"/>
  <c r="P43" i="8"/>
  <c r="H43" i="8"/>
  <c r="S39" i="8"/>
  <c r="K39" i="8"/>
  <c r="G137" i="8"/>
  <c r="L132" i="8"/>
  <c r="D132" i="8"/>
  <c r="M86" i="8"/>
  <c r="N82" i="8"/>
  <c r="Q78" i="8"/>
  <c r="Q74" i="8"/>
  <c r="Q69" i="8"/>
  <c r="O59" i="8"/>
  <c r="G59" i="8"/>
  <c r="P55" i="8"/>
  <c r="H55" i="8"/>
  <c r="S51" i="8"/>
  <c r="K51" i="8"/>
  <c r="G50" i="8"/>
  <c r="L47" i="8"/>
  <c r="D47" i="8"/>
  <c r="O43" i="8"/>
  <c r="G43" i="8"/>
  <c r="P39" i="8"/>
  <c r="H39" i="8"/>
  <c r="D35" i="8"/>
  <c r="S11" i="8"/>
  <c r="K11" i="8"/>
  <c r="S10" i="8"/>
  <c r="K10" i="8"/>
  <c r="S9" i="8"/>
  <c r="K9" i="8"/>
  <c r="S8" i="8"/>
  <c r="K8" i="8"/>
  <c r="S7" i="8"/>
  <c r="K7" i="8"/>
  <c r="S6" i="8"/>
  <c r="K6" i="8"/>
  <c r="S5" i="8"/>
  <c r="K5" i="8"/>
  <c r="L59" i="8"/>
  <c r="O55" i="8"/>
  <c r="P51" i="8"/>
  <c r="S47" i="8"/>
  <c r="G46" i="8"/>
  <c r="L43" i="8"/>
  <c r="O39" i="8"/>
  <c r="Q11" i="8"/>
  <c r="Q10" i="8"/>
  <c r="Q9" i="8"/>
  <c r="Q8" i="8"/>
  <c r="Q7" i="8"/>
  <c r="Q6" i="8"/>
  <c r="Q5" i="8"/>
  <c r="F77" i="8"/>
  <c r="J77" i="8"/>
  <c r="N77" i="8"/>
  <c r="R77" i="8"/>
  <c r="D73" i="8"/>
  <c r="H73" i="8"/>
  <c r="L73" i="8"/>
  <c r="P73" i="8"/>
  <c r="D70" i="8"/>
  <c r="H70" i="8"/>
  <c r="L70" i="8"/>
  <c r="P70" i="8"/>
  <c r="D68" i="8"/>
  <c r="H68" i="8"/>
  <c r="L68" i="8"/>
  <c r="P68" i="8"/>
  <c r="S44" i="8"/>
  <c r="G44" i="8"/>
  <c r="F35" i="8"/>
  <c r="J35" i="8"/>
  <c r="N35" i="8"/>
  <c r="R35" i="8"/>
  <c r="G13" i="8"/>
  <c r="O13" i="8"/>
  <c r="D11" i="8"/>
  <c r="F11" i="8"/>
  <c r="H11" i="8"/>
  <c r="J11" i="8"/>
  <c r="L11" i="8"/>
  <c r="N11" i="8"/>
  <c r="P11" i="8"/>
  <c r="R11" i="8"/>
  <c r="D10" i="8"/>
  <c r="F10" i="8"/>
  <c r="H10" i="8"/>
  <c r="J10" i="8"/>
  <c r="L10" i="8"/>
  <c r="N10" i="8"/>
  <c r="P10" i="8"/>
  <c r="R10" i="8"/>
  <c r="D9" i="8"/>
  <c r="F9" i="8"/>
  <c r="H9" i="8"/>
  <c r="J9" i="8"/>
  <c r="L9" i="8"/>
  <c r="N9" i="8"/>
  <c r="P9" i="8"/>
  <c r="R9" i="8"/>
  <c r="D8" i="8"/>
  <c r="F8" i="8"/>
  <c r="T8" i="8" s="1"/>
  <c r="H8" i="8"/>
  <c r="J8" i="8"/>
  <c r="L8" i="8"/>
  <c r="N8" i="8"/>
  <c r="P8" i="8"/>
  <c r="R8" i="8"/>
  <c r="D7" i="8"/>
  <c r="F7" i="8"/>
  <c r="T7" i="8" s="1"/>
  <c r="H7" i="8"/>
  <c r="J7" i="8"/>
  <c r="L7" i="8"/>
  <c r="N7" i="8"/>
  <c r="P7" i="8"/>
  <c r="R7" i="8"/>
  <c r="D6" i="8"/>
  <c r="F6" i="8"/>
  <c r="H6" i="8"/>
  <c r="J6" i="8"/>
  <c r="L6" i="8"/>
  <c r="N6" i="8"/>
  <c r="P6" i="8"/>
  <c r="R6" i="8"/>
  <c r="D5" i="8"/>
  <c r="E5" i="8"/>
  <c r="U5" i="8" s="1"/>
  <c r="G5" i="8"/>
  <c r="J5" i="8"/>
  <c r="L5" i="8"/>
  <c r="N5" i="8"/>
  <c r="P5" i="8"/>
  <c r="R5" i="8"/>
  <c r="G128" i="8"/>
  <c r="K128" i="8"/>
  <c r="O128" i="8"/>
  <c r="S128" i="8"/>
  <c r="E128" i="8"/>
  <c r="G124" i="8"/>
  <c r="K124" i="8"/>
  <c r="O124" i="8"/>
  <c r="S124" i="8"/>
  <c r="E124" i="8"/>
  <c r="I124" i="8"/>
  <c r="M124" i="8"/>
  <c r="Q124" i="8"/>
  <c r="D114" i="8"/>
  <c r="L114" i="8"/>
  <c r="D110" i="8"/>
  <c r="L110" i="8"/>
  <c r="D106" i="8"/>
  <c r="L106" i="8"/>
  <c r="D102" i="8"/>
  <c r="L102" i="8"/>
  <c r="L98" i="8"/>
  <c r="D98" i="8"/>
  <c r="F87" i="8"/>
  <c r="R87" i="8"/>
  <c r="J87" i="8"/>
  <c r="R83" i="8"/>
  <c r="J83" i="8"/>
  <c r="F79" i="8"/>
  <c r="R79" i="8"/>
  <c r="J79" i="8"/>
  <c r="R75" i="8"/>
  <c r="J75" i="8"/>
  <c r="R67" i="8"/>
  <c r="J67" i="8"/>
  <c r="D13" i="8"/>
  <c r="H13" i="8"/>
  <c r="L13" i="8"/>
  <c r="P13" i="8"/>
  <c r="E36" i="1"/>
  <c r="F13" i="8"/>
  <c r="J13" i="8"/>
  <c r="N13" i="8"/>
  <c r="R13" i="8"/>
  <c r="R136" i="8"/>
  <c r="N136" i="8"/>
  <c r="J136" i="8"/>
  <c r="F136" i="8"/>
  <c r="R132" i="8"/>
  <c r="N132" i="8"/>
  <c r="J132" i="8"/>
  <c r="F132" i="8"/>
  <c r="R128" i="8"/>
  <c r="M128" i="8"/>
  <c r="H128" i="8"/>
  <c r="P124" i="8"/>
  <c r="H124" i="8"/>
  <c r="P114" i="8"/>
  <c r="P110" i="8"/>
  <c r="P106" i="8"/>
  <c r="P102" i="8"/>
  <c r="H98" i="8"/>
  <c r="I83" i="8"/>
  <c r="I75" i="8"/>
  <c r="M13" i="8"/>
  <c r="E13" i="8"/>
  <c r="Q136" i="8"/>
  <c r="M136" i="8"/>
  <c r="I136" i="8"/>
  <c r="Q132" i="8"/>
  <c r="M132" i="8"/>
  <c r="I132" i="8"/>
  <c r="Q128" i="8"/>
  <c r="L128" i="8"/>
  <c r="F128" i="8"/>
  <c r="N124" i="8"/>
  <c r="F124" i="8"/>
  <c r="H114" i="8"/>
  <c r="H110" i="8"/>
  <c r="H106" i="8"/>
  <c r="H102" i="8"/>
  <c r="Q87" i="8"/>
  <c r="Q79" i="8"/>
  <c r="Q67" i="8"/>
  <c r="G52" i="8"/>
  <c r="S13" i="8"/>
  <c r="K13" i="8"/>
  <c r="G130" i="8"/>
  <c r="K130" i="8"/>
  <c r="O130" i="8"/>
  <c r="G126" i="8"/>
  <c r="K126" i="8"/>
  <c r="O126" i="8"/>
  <c r="S126" i="8"/>
  <c r="E126" i="8"/>
  <c r="I126" i="8"/>
  <c r="M126" i="8"/>
  <c r="Q126" i="8"/>
  <c r="D112" i="8"/>
  <c r="L112" i="8"/>
  <c r="D108" i="8"/>
  <c r="L108" i="8"/>
  <c r="D104" i="8"/>
  <c r="L104" i="8"/>
  <c r="G89" i="8"/>
  <c r="K89" i="8"/>
  <c r="O89" i="8"/>
  <c r="S89" i="8"/>
  <c r="E89" i="8"/>
  <c r="I89" i="8"/>
  <c r="M89" i="8"/>
  <c r="Q89" i="8"/>
  <c r="G85" i="8"/>
  <c r="K85" i="8"/>
  <c r="O85" i="8"/>
  <c r="S85" i="8"/>
  <c r="E85" i="8"/>
  <c r="I85" i="8"/>
  <c r="M85" i="8"/>
  <c r="Q85" i="8"/>
  <c r="G81" i="8"/>
  <c r="K81" i="8"/>
  <c r="O81" i="8"/>
  <c r="S81" i="8"/>
  <c r="E81" i="8"/>
  <c r="I81" i="8"/>
  <c r="M81" i="8"/>
  <c r="Q81" i="8"/>
  <c r="G77" i="8"/>
  <c r="K77" i="8"/>
  <c r="O77" i="8"/>
  <c r="S77" i="8"/>
  <c r="E77" i="8"/>
  <c r="I77" i="8"/>
  <c r="T77" i="8" s="1"/>
  <c r="M77" i="8"/>
  <c r="Q77" i="8"/>
  <c r="G73" i="8"/>
  <c r="K73" i="8"/>
  <c r="O73" i="8"/>
  <c r="S73" i="8"/>
  <c r="E73" i="8"/>
  <c r="I73" i="8"/>
  <c r="M73" i="8"/>
  <c r="Q73" i="8"/>
  <c r="G70" i="8"/>
  <c r="K70" i="8"/>
  <c r="O70" i="8"/>
  <c r="S70" i="8"/>
  <c r="E70" i="8"/>
  <c r="I70" i="8"/>
  <c r="M70" i="8"/>
  <c r="Q70" i="8"/>
  <c r="G68" i="8"/>
  <c r="K68" i="8"/>
  <c r="O68" i="8"/>
  <c r="S68" i="8"/>
  <c r="E68" i="8"/>
  <c r="I68" i="8"/>
  <c r="M68" i="8"/>
  <c r="Q68" i="8"/>
  <c r="F58" i="8"/>
  <c r="K58" i="8"/>
  <c r="S58" i="8"/>
  <c r="F54" i="8"/>
  <c r="K54" i="8"/>
  <c r="S54" i="8"/>
  <c r="F50" i="8"/>
  <c r="S50" i="8"/>
  <c r="K50" i="8"/>
  <c r="F46" i="8"/>
  <c r="S46" i="8"/>
  <c r="K46" i="8"/>
  <c r="F42" i="8"/>
  <c r="K42" i="8"/>
  <c r="S42" i="8"/>
  <c r="F38" i="8"/>
  <c r="K38" i="8"/>
  <c r="S38" i="8"/>
  <c r="G35" i="8"/>
  <c r="K35" i="8"/>
  <c r="O35" i="8"/>
  <c r="S35" i="8"/>
  <c r="E35" i="8"/>
  <c r="I35" i="8"/>
  <c r="M35" i="8"/>
  <c r="Q35" i="8"/>
  <c r="K9" i="1"/>
  <c r="H5" i="8"/>
  <c r="E144" i="2"/>
  <c r="F144" i="2" s="1"/>
  <c r="G144" i="2" s="1"/>
  <c r="H144" i="2" s="1"/>
  <c r="I144" i="2" s="1"/>
  <c r="J144" i="2" s="1"/>
  <c r="K144" i="2" s="1"/>
  <c r="L144" i="2" s="1"/>
  <c r="M144" i="2" s="1"/>
  <c r="N144" i="2" s="1"/>
  <c r="O144" i="2" s="1"/>
  <c r="P144" i="2" s="1"/>
  <c r="Q144" i="2" s="1"/>
  <c r="R144" i="2" s="1"/>
  <c r="S144" i="2" s="1"/>
  <c r="D23" i="2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26" i="8"/>
  <c r="T41" i="8"/>
  <c r="T113" i="8"/>
  <c r="R137" i="8"/>
  <c r="J137" i="8"/>
  <c r="R133" i="8"/>
  <c r="J133" i="8"/>
  <c r="R129" i="8"/>
  <c r="J129" i="8"/>
  <c r="R125" i="8"/>
  <c r="J125" i="8"/>
  <c r="G83" i="8"/>
  <c r="K83" i="8"/>
  <c r="O83" i="8"/>
  <c r="S83" i="8"/>
  <c r="D83" i="8"/>
  <c r="H83" i="8"/>
  <c r="L83" i="8"/>
  <c r="P83" i="8"/>
  <c r="G75" i="8"/>
  <c r="K75" i="8"/>
  <c r="O75" i="8"/>
  <c r="S75" i="8"/>
  <c r="D75" i="8"/>
  <c r="H75" i="8"/>
  <c r="L75" i="8"/>
  <c r="P75" i="8"/>
  <c r="G67" i="8"/>
  <c r="K67" i="8"/>
  <c r="O67" i="8"/>
  <c r="S67" i="8"/>
  <c r="D67" i="8"/>
  <c r="H67" i="8"/>
  <c r="L67" i="8"/>
  <c r="P67" i="8"/>
  <c r="F56" i="8"/>
  <c r="K56" i="8"/>
  <c r="O56" i="8"/>
  <c r="F48" i="8"/>
  <c r="K48" i="8"/>
  <c r="O48" i="8"/>
  <c r="F40" i="8"/>
  <c r="K40" i="8"/>
  <c r="O40" i="8"/>
  <c r="L9" i="1"/>
  <c r="Q137" i="8"/>
  <c r="M137" i="8"/>
  <c r="I137" i="8"/>
  <c r="E137" i="8"/>
  <c r="Q133" i="8"/>
  <c r="M133" i="8"/>
  <c r="I133" i="8"/>
  <c r="E133" i="8"/>
  <c r="Q129" i="8"/>
  <c r="M129" i="8"/>
  <c r="I129" i="8"/>
  <c r="E129" i="8"/>
  <c r="Q125" i="8"/>
  <c r="M125" i="8"/>
  <c r="I125" i="8"/>
  <c r="E125" i="8"/>
  <c r="N87" i="8"/>
  <c r="N83" i="8"/>
  <c r="F83" i="8"/>
  <c r="N79" i="8"/>
  <c r="T76" i="8"/>
  <c r="N75" i="8"/>
  <c r="F75" i="8"/>
  <c r="N67" i="8"/>
  <c r="F67" i="8"/>
  <c r="S56" i="8"/>
  <c r="S48" i="8"/>
  <c r="S40" i="8"/>
  <c r="F97" i="8"/>
  <c r="J97" i="8"/>
  <c r="N97" i="8"/>
  <c r="R97" i="8"/>
  <c r="G97" i="8"/>
  <c r="K97" i="8"/>
  <c r="O97" i="8"/>
  <c r="S97" i="8"/>
  <c r="L94" i="8"/>
  <c r="P94" i="8"/>
  <c r="G86" i="8"/>
  <c r="K86" i="8"/>
  <c r="O86" i="8"/>
  <c r="S86" i="8"/>
  <c r="D86" i="8"/>
  <c r="H86" i="8"/>
  <c r="L86" i="8"/>
  <c r="P86" i="8"/>
  <c r="G82" i="8"/>
  <c r="K82" i="8"/>
  <c r="O82" i="8"/>
  <c r="S82" i="8"/>
  <c r="D82" i="8"/>
  <c r="H82" i="8"/>
  <c r="L82" i="8"/>
  <c r="P82" i="8"/>
  <c r="G78" i="8"/>
  <c r="K78" i="8"/>
  <c r="O78" i="8"/>
  <c r="S78" i="8"/>
  <c r="D78" i="8"/>
  <c r="H78" i="8"/>
  <c r="L78" i="8"/>
  <c r="P78" i="8"/>
  <c r="G74" i="8"/>
  <c r="K74" i="8"/>
  <c r="O74" i="8"/>
  <c r="S74" i="8"/>
  <c r="D74" i="8"/>
  <c r="H74" i="8"/>
  <c r="L74" i="8"/>
  <c r="P74" i="8"/>
  <c r="G71" i="8"/>
  <c r="K71" i="8"/>
  <c r="O71" i="8"/>
  <c r="S71" i="8"/>
  <c r="D71" i="8"/>
  <c r="H71" i="8"/>
  <c r="L71" i="8"/>
  <c r="P71" i="8"/>
  <c r="G69" i="8"/>
  <c r="K69" i="8"/>
  <c r="O69" i="8"/>
  <c r="S69" i="8"/>
  <c r="D69" i="8"/>
  <c r="H69" i="8"/>
  <c r="L69" i="8"/>
  <c r="P69" i="8"/>
  <c r="E59" i="8"/>
  <c r="I59" i="8"/>
  <c r="M59" i="8"/>
  <c r="Q59" i="8"/>
  <c r="F59" i="8"/>
  <c r="J59" i="8"/>
  <c r="N59" i="8"/>
  <c r="R59" i="8"/>
  <c r="E55" i="8"/>
  <c r="I55" i="8"/>
  <c r="M55" i="8"/>
  <c r="Q55" i="8"/>
  <c r="F55" i="8"/>
  <c r="J55" i="8"/>
  <c r="N55" i="8"/>
  <c r="R55" i="8"/>
  <c r="E51" i="8"/>
  <c r="I51" i="8"/>
  <c r="M51" i="8"/>
  <c r="Q51" i="8"/>
  <c r="F51" i="8"/>
  <c r="J51" i="8"/>
  <c r="N51" i="8"/>
  <c r="R51" i="8"/>
  <c r="E47" i="8"/>
  <c r="I47" i="8"/>
  <c r="M47" i="8"/>
  <c r="Q47" i="8"/>
  <c r="F47" i="8"/>
  <c r="J47" i="8"/>
  <c r="N47" i="8"/>
  <c r="R47" i="8"/>
  <c r="E43" i="8"/>
  <c r="I43" i="8"/>
  <c r="M43" i="8"/>
  <c r="Q43" i="8"/>
  <c r="F43" i="8"/>
  <c r="J43" i="8"/>
  <c r="N43" i="8"/>
  <c r="R43" i="8"/>
  <c r="E39" i="8"/>
  <c r="I39" i="8"/>
  <c r="M39" i="8"/>
  <c r="Q39" i="8"/>
  <c r="F39" i="8"/>
  <c r="J39" i="8"/>
  <c r="N39" i="8"/>
  <c r="R39" i="8"/>
  <c r="N137" i="8"/>
  <c r="F137" i="8"/>
  <c r="N133" i="8"/>
  <c r="F133" i="8"/>
  <c r="N129" i="8"/>
  <c r="F129" i="8"/>
  <c r="N125" i="8"/>
  <c r="F125" i="8"/>
  <c r="G87" i="8"/>
  <c r="K87" i="8"/>
  <c r="O87" i="8"/>
  <c r="S87" i="8"/>
  <c r="D87" i="8"/>
  <c r="H87" i="8"/>
  <c r="L87" i="8"/>
  <c r="P87" i="8"/>
  <c r="G79" i="8"/>
  <c r="K79" i="8"/>
  <c r="O79" i="8"/>
  <c r="S79" i="8"/>
  <c r="D79" i="8"/>
  <c r="H79" i="8"/>
  <c r="L79" i="8"/>
  <c r="P79" i="8"/>
  <c r="F52" i="8"/>
  <c r="K52" i="8"/>
  <c r="O52" i="8"/>
  <c r="F44" i="8"/>
  <c r="K44" i="8"/>
  <c r="O44" i="8"/>
  <c r="F36" i="8"/>
  <c r="K36" i="8"/>
  <c r="O36" i="8"/>
  <c r="F34" i="8"/>
  <c r="K34" i="8"/>
  <c r="O34" i="8"/>
  <c r="P137" i="8"/>
  <c r="L137" i="8"/>
  <c r="H137" i="8"/>
  <c r="T134" i="8"/>
  <c r="P133" i="8"/>
  <c r="L133" i="8"/>
  <c r="H133" i="8"/>
  <c r="P129" i="8"/>
  <c r="L129" i="8"/>
  <c r="H129" i="8"/>
  <c r="P125" i="8"/>
  <c r="L125" i="8"/>
  <c r="H125" i="8"/>
  <c r="T122" i="8"/>
  <c r="M87" i="8"/>
  <c r="E87" i="8"/>
  <c r="M83" i="8"/>
  <c r="E83" i="8"/>
  <c r="M79" i="8"/>
  <c r="E79" i="8"/>
  <c r="M75" i="8"/>
  <c r="E75" i="8"/>
  <c r="M67" i="8"/>
  <c r="E67" i="8"/>
  <c r="G56" i="8"/>
  <c r="G48" i="8"/>
  <c r="G40" i="8"/>
  <c r="G34" i="8"/>
  <c r="T10" i="8"/>
  <c r="L100" i="8"/>
  <c r="P100" i="8"/>
  <c r="L96" i="8"/>
  <c r="P96" i="8"/>
  <c r="M9" i="1"/>
  <c r="T105" i="8"/>
  <c r="T18" i="8"/>
  <c r="T5" i="8"/>
  <c r="E52" i="2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E116" i="2"/>
  <c r="F116" i="2" s="1"/>
  <c r="G116" i="2" s="1"/>
  <c r="H116" i="2" s="1"/>
  <c r="I116" i="2" s="1"/>
  <c r="J116" i="2" s="1"/>
  <c r="K116" i="2" s="1"/>
  <c r="L116" i="2" s="1"/>
  <c r="M116" i="2" s="1"/>
  <c r="N116" i="2" s="1"/>
  <c r="O116" i="2" s="1"/>
  <c r="P116" i="2" s="1"/>
  <c r="Q116" i="2" s="1"/>
  <c r="R116" i="2" s="1"/>
  <c r="S116" i="2" s="1"/>
  <c r="T57" i="8"/>
  <c r="T49" i="8"/>
  <c r="T22" i="8"/>
  <c r="T16" i="8"/>
  <c r="T131" i="8"/>
  <c r="T123" i="8"/>
  <c r="T25" i="8"/>
  <c r="T24" i="8"/>
  <c r="T21" i="8"/>
  <c r="T17" i="8"/>
  <c r="T9" i="8"/>
  <c r="T138" i="8"/>
  <c r="T135" i="8"/>
  <c r="T127" i="8"/>
  <c r="T111" i="8"/>
  <c r="T109" i="8"/>
  <c r="T107" i="8"/>
  <c r="T103" i="8"/>
  <c r="T101" i="8"/>
  <c r="T99" i="8"/>
  <c r="T95" i="8"/>
  <c r="T88" i="8"/>
  <c r="T84" i="8"/>
  <c r="T53" i="8"/>
  <c r="T45" i="8"/>
  <c r="T37" i="8"/>
  <c r="T27" i="8"/>
  <c r="T23" i="8"/>
  <c r="T20" i="8"/>
  <c r="T19" i="8"/>
  <c r="T12" i="8"/>
  <c r="E23" i="2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80" i="8"/>
  <c r="T132" i="8"/>
  <c r="T139" i="8"/>
  <c r="G112" i="8"/>
  <c r="K112" i="8"/>
  <c r="O112" i="8"/>
  <c r="S112" i="8"/>
  <c r="F112" i="8"/>
  <c r="J112" i="8"/>
  <c r="N112" i="8"/>
  <c r="R112" i="8"/>
  <c r="E112" i="8"/>
  <c r="I112" i="8"/>
  <c r="M112" i="8"/>
  <c r="Q112" i="8"/>
  <c r="G108" i="8"/>
  <c r="K108" i="8"/>
  <c r="O108" i="8"/>
  <c r="S108" i="8"/>
  <c r="F108" i="8"/>
  <c r="J108" i="8"/>
  <c r="N108" i="8"/>
  <c r="R108" i="8"/>
  <c r="E108" i="8"/>
  <c r="I108" i="8"/>
  <c r="M108" i="8"/>
  <c r="Q108" i="8"/>
  <c r="G104" i="8"/>
  <c r="K104" i="8"/>
  <c r="O104" i="8"/>
  <c r="S104" i="8"/>
  <c r="F104" i="8"/>
  <c r="J104" i="8"/>
  <c r="N104" i="8"/>
  <c r="R104" i="8"/>
  <c r="E104" i="8"/>
  <c r="I104" i="8"/>
  <c r="M104" i="8"/>
  <c r="Q104" i="8"/>
  <c r="G100" i="8"/>
  <c r="K100" i="8"/>
  <c r="O100" i="8"/>
  <c r="S100" i="8"/>
  <c r="F100" i="8"/>
  <c r="J100" i="8"/>
  <c r="N100" i="8"/>
  <c r="R100" i="8"/>
  <c r="E100" i="8"/>
  <c r="I100" i="8"/>
  <c r="M100" i="8"/>
  <c r="Q100" i="8"/>
  <c r="G96" i="8"/>
  <c r="K96" i="8"/>
  <c r="O96" i="8"/>
  <c r="S96" i="8"/>
  <c r="F96" i="8"/>
  <c r="J96" i="8"/>
  <c r="N96" i="8"/>
  <c r="R96" i="8"/>
  <c r="E96" i="8"/>
  <c r="I96" i="8"/>
  <c r="M96" i="8"/>
  <c r="Q96" i="8"/>
  <c r="G94" i="8"/>
  <c r="K94" i="8"/>
  <c r="O94" i="8"/>
  <c r="S94" i="8"/>
  <c r="F94" i="8"/>
  <c r="J94" i="8"/>
  <c r="N94" i="8"/>
  <c r="R94" i="8"/>
  <c r="E94" i="8"/>
  <c r="I94" i="8"/>
  <c r="M94" i="8"/>
  <c r="Q94" i="8"/>
  <c r="D72" i="8"/>
  <c r="H72" i="8"/>
  <c r="L72" i="8"/>
  <c r="P72" i="8"/>
  <c r="G72" i="8"/>
  <c r="K72" i="8"/>
  <c r="O72" i="8"/>
  <c r="S72" i="8"/>
  <c r="F72" i="8"/>
  <c r="J72" i="8"/>
  <c r="N72" i="8"/>
  <c r="R72" i="8"/>
  <c r="U37" i="8"/>
  <c r="G114" i="8"/>
  <c r="K114" i="8"/>
  <c r="O114" i="8"/>
  <c r="S114" i="8"/>
  <c r="F114" i="8"/>
  <c r="J114" i="8"/>
  <c r="N114" i="8"/>
  <c r="R114" i="8"/>
  <c r="E114" i="8"/>
  <c r="I114" i="8"/>
  <c r="M114" i="8"/>
  <c r="Q114" i="8"/>
  <c r="G110" i="8"/>
  <c r="K110" i="8"/>
  <c r="O110" i="8"/>
  <c r="S110" i="8"/>
  <c r="F110" i="8"/>
  <c r="J110" i="8"/>
  <c r="N110" i="8"/>
  <c r="R110" i="8"/>
  <c r="E110" i="8"/>
  <c r="I110" i="8"/>
  <c r="M110" i="8"/>
  <c r="Q110" i="8"/>
  <c r="G106" i="8"/>
  <c r="K106" i="8"/>
  <c r="O106" i="8"/>
  <c r="S106" i="8"/>
  <c r="F106" i="8"/>
  <c r="J106" i="8"/>
  <c r="N106" i="8"/>
  <c r="R106" i="8"/>
  <c r="E106" i="8"/>
  <c r="I106" i="8"/>
  <c r="M106" i="8"/>
  <c r="Q106" i="8"/>
  <c r="G102" i="8"/>
  <c r="K102" i="8"/>
  <c r="O102" i="8"/>
  <c r="S102" i="8"/>
  <c r="F102" i="8"/>
  <c r="J102" i="8"/>
  <c r="N102" i="8"/>
  <c r="R102" i="8"/>
  <c r="E102" i="8"/>
  <c r="I102" i="8"/>
  <c r="M102" i="8"/>
  <c r="Q102" i="8"/>
  <c r="G98" i="8"/>
  <c r="K98" i="8"/>
  <c r="O98" i="8"/>
  <c r="S98" i="8"/>
  <c r="F98" i="8"/>
  <c r="J98" i="8"/>
  <c r="N98" i="8"/>
  <c r="R98" i="8"/>
  <c r="E98" i="8"/>
  <c r="I98" i="8"/>
  <c r="M98" i="8"/>
  <c r="Q98" i="8"/>
  <c r="E87" i="2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U8" i="8"/>
  <c r="P58" i="8"/>
  <c r="L58" i="8"/>
  <c r="H58" i="8"/>
  <c r="D58" i="8"/>
  <c r="P56" i="8"/>
  <c r="L56" i="8"/>
  <c r="H56" i="8"/>
  <c r="D56" i="8"/>
  <c r="P54" i="8"/>
  <c r="L54" i="8"/>
  <c r="H54" i="8"/>
  <c r="D54" i="8"/>
  <c r="P52" i="8"/>
  <c r="L52" i="8"/>
  <c r="H52" i="8"/>
  <c r="D52" i="8"/>
  <c r="P50" i="8"/>
  <c r="L50" i="8"/>
  <c r="H50" i="8"/>
  <c r="D50" i="8"/>
  <c r="P48" i="8"/>
  <c r="L48" i="8"/>
  <c r="H48" i="8"/>
  <c r="D48" i="8"/>
  <c r="P46" i="8"/>
  <c r="L46" i="8"/>
  <c r="H46" i="8"/>
  <c r="D46" i="8"/>
  <c r="P44" i="8"/>
  <c r="L44" i="8"/>
  <c r="H44" i="8"/>
  <c r="D44" i="8"/>
  <c r="P42" i="8"/>
  <c r="L42" i="8"/>
  <c r="H42" i="8"/>
  <c r="D42" i="8"/>
  <c r="P40" i="8"/>
  <c r="L40" i="8"/>
  <c r="H40" i="8"/>
  <c r="D40" i="8"/>
  <c r="P38" i="8"/>
  <c r="L38" i="8"/>
  <c r="H38" i="8"/>
  <c r="D38" i="8"/>
  <c r="P36" i="8"/>
  <c r="L36" i="8"/>
  <c r="H36" i="8"/>
  <c r="D36" i="8"/>
  <c r="P34" i="8"/>
  <c r="L34" i="8"/>
  <c r="H34" i="8"/>
  <c r="D34" i="8"/>
  <c r="Q58" i="8"/>
  <c r="M58" i="8"/>
  <c r="I58" i="8"/>
  <c r="E58" i="8"/>
  <c r="Q56" i="8"/>
  <c r="M56" i="8"/>
  <c r="I56" i="8"/>
  <c r="E56" i="8"/>
  <c r="Q54" i="8"/>
  <c r="M54" i="8"/>
  <c r="I54" i="8"/>
  <c r="E54" i="8"/>
  <c r="Q52" i="8"/>
  <c r="M52" i="8"/>
  <c r="I52" i="8"/>
  <c r="E52" i="8"/>
  <c r="Q50" i="8"/>
  <c r="M50" i="8"/>
  <c r="I50" i="8"/>
  <c r="E50" i="8"/>
  <c r="Q48" i="8"/>
  <c r="M48" i="8"/>
  <c r="I48" i="8"/>
  <c r="E48" i="8"/>
  <c r="Q46" i="8"/>
  <c r="M46" i="8"/>
  <c r="I46" i="8"/>
  <c r="E46" i="8"/>
  <c r="Q44" i="8"/>
  <c r="M44" i="8"/>
  <c r="I44" i="8"/>
  <c r="E44" i="8"/>
  <c r="Q42" i="8"/>
  <c r="M42" i="8"/>
  <c r="I42" i="8"/>
  <c r="E42" i="8"/>
  <c r="Q40" i="8"/>
  <c r="M40" i="8"/>
  <c r="I40" i="8"/>
  <c r="E40" i="8"/>
  <c r="Q38" i="8"/>
  <c r="M38" i="8"/>
  <c r="I38" i="8"/>
  <c r="E38" i="8"/>
  <c r="Q36" i="8"/>
  <c r="M36" i="8"/>
  <c r="I36" i="8"/>
  <c r="E36" i="8"/>
  <c r="Q34" i="8"/>
  <c r="M34" i="8"/>
  <c r="I34" i="8"/>
  <c r="E34" i="8"/>
  <c r="R58" i="8"/>
  <c r="N58" i="8"/>
  <c r="J58" i="8"/>
  <c r="R56" i="8"/>
  <c r="N56" i="8"/>
  <c r="J56" i="8"/>
  <c r="R54" i="8"/>
  <c r="N54" i="8"/>
  <c r="J54" i="8"/>
  <c r="R52" i="8"/>
  <c r="N52" i="8"/>
  <c r="J52" i="8"/>
  <c r="R50" i="8"/>
  <c r="N50" i="8"/>
  <c r="J50" i="8"/>
  <c r="R48" i="8"/>
  <c r="N48" i="8"/>
  <c r="J48" i="8"/>
  <c r="R46" i="8"/>
  <c r="N46" i="8"/>
  <c r="J46" i="8"/>
  <c r="R44" i="8"/>
  <c r="N44" i="8"/>
  <c r="J44" i="8"/>
  <c r="R42" i="8"/>
  <c r="N42" i="8"/>
  <c r="J42" i="8"/>
  <c r="R40" i="8"/>
  <c r="N40" i="8"/>
  <c r="J40" i="8"/>
  <c r="R38" i="8"/>
  <c r="N38" i="8"/>
  <c r="J38" i="8"/>
  <c r="R36" i="8"/>
  <c r="N36" i="8"/>
  <c r="J36" i="8"/>
  <c r="R34" i="8"/>
  <c r="N34" i="8"/>
  <c r="J34" i="8"/>
  <c r="U6" i="8" l="1"/>
  <c r="T11" i="8"/>
  <c r="T68" i="8"/>
  <c r="T126" i="8"/>
  <c r="T136" i="8"/>
  <c r="T6" i="8"/>
  <c r="T35" i="8"/>
  <c r="T70" i="8"/>
  <c r="T73" i="8"/>
  <c r="T81" i="8"/>
  <c r="T85" i="8"/>
  <c r="T89" i="8"/>
  <c r="T130" i="8"/>
  <c r="T124" i="8"/>
  <c r="T13" i="8"/>
  <c r="T128" i="8"/>
  <c r="D14" i="8"/>
  <c r="H14" i="8"/>
  <c r="L14" i="8"/>
  <c r="P14" i="8"/>
  <c r="F14" i="8"/>
  <c r="J14" i="8"/>
  <c r="N14" i="8"/>
  <c r="R14" i="8"/>
  <c r="K14" i="8"/>
  <c r="S14" i="8"/>
  <c r="E37" i="1"/>
  <c r="E14" i="8"/>
  <c r="M14" i="8"/>
  <c r="G14" i="8"/>
  <c r="O14" i="8"/>
  <c r="I14" i="8"/>
  <c r="Q14" i="8"/>
  <c r="T79" i="8"/>
  <c r="T74" i="8"/>
  <c r="T55" i="8"/>
  <c r="T125" i="8"/>
  <c r="T75" i="8"/>
  <c r="T39" i="8"/>
  <c r="T43" i="8"/>
  <c r="T51" i="8"/>
  <c r="T69" i="8"/>
  <c r="T71" i="8"/>
  <c r="T86" i="8"/>
  <c r="T83" i="8"/>
  <c r="T87" i="8"/>
  <c r="T47" i="8"/>
  <c r="T59" i="8"/>
  <c r="T78" i="8"/>
  <c r="T82" i="8"/>
  <c r="T97" i="8"/>
  <c r="C140" i="8"/>
  <c r="B8" i="9" s="1"/>
  <c r="C8" i="9" s="1"/>
  <c r="D8" i="9" s="1"/>
  <c r="T129" i="8"/>
  <c r="T133" i="8"/>
  <c r="T137" i="8"/>
  <c r="T67" i="8"/>
  <c r="D90" i="8"/>
  <c r="B6" i="9" s="1"/>
  <c r="C6" i="9" s="1"/>
  <c r="D6" i="9" s="1"/>
  <c r="T106" i="8"/>
  <c r="T110" i="8"/>
  <c r="T114" i="8"/>
  <c r="T96" i="8"/>
  <c r="T100" i="8"/>
  <c r="T104" i="8"/>
  <c r="T108" i="8"/>
  <c r="T112" i="8"/>
  <c r="T98" i="8"/>
  <c r="T102" i="8"/>
  <c r="C115" i="8"/>
  <c r="B7" i="9" s="1"/>
  <c r="C7" i="9" s="1"/>
  <c r="D7" i="9" s="1"/>
  <c r="U28" i="8"/>
  <c r="B13" i="9" s="1"/>
  <c r="T72" i="8"/>
  <c r="T94" i="8"/>
  <c r="D60" i="8"/>
  <c r="T34" i="8"/>
  <c r="T36" i="8"/>
  <c r="T38" i="8"/>
  <c r="T40" i="8"/>
  <c r="T42" i="8"/>
  <c r="T44" i="8"/>
  <c r="T46" i="8"/>
  <c r="T48" i="8"/>
  <c r="T50" i="8"/>
  <c r="T52" i="8"/>
  <c r="T54" i="8"/>
  <c r="T56" i="8"/>
  <c r="T58" i="8"/>
  <c r="T14" i="8" l="1"/>
  <c r="D15" i="8"/>
  <c r="H15" i="8"/>
  <c r="L15" i="8"/>
  <c r="P15" i="8"/>
  <c r="F15" i="8"/>
  <c r="J15" i="8"/>
  <c r="N15" i="8"/>
  <c r="R15" i="8"/>
  <c r="K15" i="8"/>
  <c r="S15" i="8"/>
  <c r="E15" i="8"/>
  <c r="M15" i="8"/>
  <c r="G15" i="8"/>
  <c r="O15" i="8"/>
  <c r="I15" i="8"/>
  <c r="Q15" i="8"/>
  <c r="B5" i="9"/>
  <c r="C14" i="9"/>
  <c r="D14" i="9" s="1"/>
  <c r="C5" i="9" s="1"/>
  <c r="D5" i="9" s="1"/>
  <c r="T15" i="8" l="1"/>
  <c r="C28" i="8"/>
  <c r="B4" i="9" l="1"/>
  <c r="C13" i="9"/>
  <c r="D13" i="9" s="1"/>
  <c r="C4" i="9" s="1"/>
  <c r="D4" i="9" s="1"/>
  <c r="D9" i="9" s="1"/>
</calcChain>
</file>

<file path=xl/sharedStrings.xml><?xml version="1.0" encoding="utf-8"?>
<sst xmlns="http://schemas.openxmlformats.org/spreadsheetml/2006/main" count="966" uniqueCount="301">
  <si>
    <t>Valores Máximos</t>
  </si>
  <si>
    <t>Grupo de Atividades</t>
  </si>
  <si>
    <t>Classe D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</si>
  <si>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</si>
  <si>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</si>
  <si>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</si>
  <si>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</si>
  <si>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</si>
  <si>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</si>
  <si>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</si>
  <si>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</si>
  <si>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</si>
  <si>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</si>
  <si>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</si>
  <si>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</si>
  <si>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</si>
  <si>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</si>
  <si>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</si>
  <si>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</si>
  <si>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</si>
  <si>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</si>
  <si>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</si>
  <si>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</si>
  <si>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</si>
  <si>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</si>
  <si>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</si>
  <si>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</si>
  <si>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</si>
  <si>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</si>
  <si>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</si>
  <si>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</si>
  <si>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</si>
  <si>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</si>
  <si>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</si>
  <si>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</si>
  <si>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</si>
  <si>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t>Chefia de laboratório (p/semestre)</t>
  </si>
  <si>
    <t>Membro de comissão administrativa permanente (p/semestre)</t>
  </si>
  <si>
    <t>Membro de comissão ou grupo de trabalho temporário (p/mês)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</si>
  <si>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</si>
  <si>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</si>
  <si>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</si>
  <si>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</si>
  <si>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Representação em conselhos e comissões de entidades de classe profissional e afins (p/ atividade/semestre)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</si>
  <si>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</si>
  <si>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</si>
  <si>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</si>
  <si>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</si>
  <si>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</si>
  <si>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</si>
  <si>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</si>
  <si>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</si>
  <si>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</si>
  <si>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>Coordenação Acadêmica</t>
  </si>
  <si>
    <t xml:space="preserve"> Chefia de Área/Setor (p/semestre)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</si>
  <si>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</si>
  <si>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</si>
  <si>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</si>
  <si>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</si>
  <si>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</si>
  <si>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</si>
  <si>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</si>
  <si>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</si>
  <si>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</si>
  <si>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</si>
  <si>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</si>
  <si>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</si>
  <si>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</si>
  <si>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</si>
  <si>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</si>
  <si>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</si>
  <si>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</si>
  <si>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</si>
  <si>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</si>
  <si>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</si>
  <si>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</si>
  <si>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</si>
  <si>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</si>
  <si>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</si>
  <si>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</si>
  <si>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</si>
  <si>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</si>
  <si>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</si>
  <si>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</si>
  <si>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</si>
  <si>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</si>
  <si>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</si>
  <si>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</si>
  <si>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</si>
  <si>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</si>
  <si>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</si>
  <si>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</si>
  <si>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</si>
  <si>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</si>
  <si>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</si>
  <si>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</si>
  <si>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</rPr>
      <t>stricto sensu da UFRJ</t>
    </r>
  </si>
  <si>
    <r>
      <t xml:space="preserve">Disciplina ministrada na pós-graduação </t>
    </r>
    <r>
      <rPr>
        <b/>
        <i/>
        <sz val="10"/>
        <rFont val="Arial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</si>
  <si>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</si>
  <si>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</si>
  <si>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</si>
  <si>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</si>
  <si>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</si>
  <si>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</si>
  <si>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</si>
  <si>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</si>
  <si>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</si>
  <si>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</si>
  <si>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</si>
  <si>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</si>
  <si>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</si>
  <si>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</si>
  <si>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</si>
  <si>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</si>
  <si>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</si>
  <si>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</si>
  <si>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</si>
  <si>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</si>
  <si>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</si>
  <si>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</si>
  <si>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</si>
  <si>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</si>
  <si>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</si>
  <si>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</si>
  <si>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</si>
  <si>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</si>
  <si>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</si>
  <si>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</rPr>
      <t>ou Coo</t>
    </r>
    <r>
      <rPr>
        <sz val="10"/>
        <color indexed="8"/>
        <rFont val="Arial"/>
      </rPr>
      <t>rdenação de Curso (</t>
    </r>
    <r>
      <rPr>
        <i/>
        <sz val="10"/>
        <color indexed="8"/>
        <rFont val="Arial"/>
      </rPr>
      <t>vice: 50%</t>
    </r>
    <r>
      <rPr>
        <sz val="10"/>
        <color indexed="8"/>
        <rFont val="Arial"/>
      </rPr>
      <t>)</t>
    </r>
  </si>
  <si>
    <t>Chefia de Área ou Setor</t>
  </si>
  <si>
    <t>Chefia de Laboratório</t>
  </si>
  <si>
    <r>
      <rPr>
        <sz val="10"/>
        <color indexed="8"/>
        <rFont val="Arial"/>
      </rPr>
      <t xml:space="preserve">Membro de Conselho Superior da UFRJ </t>
    </r>
    <r>
      <rPr>
        <i/>
        <sz val="10"/>
        <rFont val="Arial"/>
      </rPr>
      <t>(suplente do CEG e CEPG: 100% e CONSUNI: 50%)</t>
    </r>
  </si>
  <si>
    <r>
      <rPr>
        <sz val="10"/>
        <color indexed="8"/>
        <rFont val="Arial"/>
      </rPr>
      <t xml:space="preserve">Membro de Congregação e Conselho de Centro </t>
    </r>
    <r>
      <rPr>
        <i/>
        <sz val="10"/>
        <rFont val="Arial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</si>
  <si>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</si>
  <si>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</si>
  <si>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</si>
  <si>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</si>
  <si>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</rPr>
      <t>Participação na administração superior de fun</t>
    </r>
    <r>
      <rPr>
        <sz val="10"/>
        <color indexed="8"/>
        <rFont val="Arial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</si>
  <si>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</si>
  <si>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</si>
  <si>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</si>
  <si>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</si>
  <si>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</si>
  <si>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</si>
  <si>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</si>
  <si>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</si>
  <si>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</si>
  <si>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</si>
  <si>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</si>
  <si>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</si>
  <si>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</si>
  <si>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</rPr>
      <t xml:space="preserve">Obtenção, no interstício avaliado, de título de pós-graduação </t>
    </r>
    <r>
      <rPr>
        <i/>
        <sz val="10"/>
        <color indexed="8"/>
        <rFont val="Arial"/>
      </rPr>
      <t>lato sensu</t>
    </r>
  </si>
  <si>
    <r>
      <rPr>
        <sz val="10"/>
        <color indexed="8"/>
        <rFont val="Arial"/>
      </rPr>
      <t xml:space="preserve">Obtenção, no interstício avaliado, de título de pós-graduação </t>
    </r>
    <r>
      <rPr>
        <i/>
        <sz val="10"/>
        <color indexed="8"/>
        <rFont val="Arial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</si>
  <si>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</si>
  <si>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</si>
  <si>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</si>
  <si>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</si>
  <si>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</si>
  <si>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</si>
  <si>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</si>
  <si>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</si>
  <si>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</si>
  <si>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</si>
  <si>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</si>
  <si>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</si>
  <si>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</si>
  <si>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</si>
  <si>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</si>
  <si>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</si>
  <si>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</si>
  <si>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</si>
  <si>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</si>
  <si>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</si>
  <si>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</si>
  <si>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</si>
  <si>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</si>
  <si>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</si>
  <si>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</si>
  <si>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</si>
  <si>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</si>
  <si>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</si>
  <si>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</si>
  <si>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</si>
  <si>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</si>
  <si>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</si>
  <si>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</si>
  <si>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</si>
  <si>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</si>
  <si>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</si>
  <si>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</si>
  <si>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</si>
  <si>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UNIDADE ADOTADA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</si>
  <si>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</si>
  <si>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</si>
  <si>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</si>
  <si>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</si>
  <si>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</si>
  <si>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</si>
  <si>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</si>
  <si>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</si>
  <si>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</si>
  <si>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</si>
  <si>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</si>
  <si>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</si>
  <si>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</si>
  <si>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</si>
  <si>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</si>
  <si>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</si>
  <si>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</si>
  <si>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</si>
  <si>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</si>
  <si>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</si>
  <si>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</si>
  <si>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</si>
  <si>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</si>
  <si>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</si>
  <si>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</si>
  <si>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</si>
  <si>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</si>
  <si>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</si>
  <si>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</si>
  <si>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</si>
  <si>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</si>
  <si>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</si>
  <si>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</si>
  <si>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</si>
  <si>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</si>
  <si>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</si>
  <si>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</si>
  <si>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</si>
  <si>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</si>
  <si>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</si>
  <si>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</si>
  <si>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</si>
  <si>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</si>
  <si>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</si>
  <si>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</si>
  <si>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</si>
  <si>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</si>
  <si>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</si>
  <si>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</si>
  <si>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</si>
  <si>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 xml:space="preserve"> atividade</t>
  </si>
  <si>
    <t>Janela de tempo a ser avaliada no pedido: DATA INICIAL (dd/mm/aaaa)</t>
  </si>
  <si>
    <t>Janela de tempo a ser avaliada no pedido: DATA FINAL (dd/mm/aaaa)</t>
  </si>
  <si>
    <t>CLASSE</t>
  </si>
  <si>
    <t>B</t>
  </si>
  <si>
    <t>C</t>
  </si>
  <si>
    <t>D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</si>
  <si>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</si>
  <si>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</si>
  <si>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</si>
  <si>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</si>
  <si>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</si>
  <si>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</si>
  <si>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</si>
  <si>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</si>
  <si>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</si>
  <si>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</si>
  <si>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</si>
  <si>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</si>
  <si>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</si>
  <si>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</si>
  <si>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</si>
  <si>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</si>
  <si>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r>
      <rPr>
        <b/>
        <sz val="18"/>
        <color indexed="10"/>
        <rFont val="Calibri"/>
        <family val="2"/>
      </rPr>
      <t>RESULTADO FINAL</t>
    </r>
    <r>
      <rPr>
        <sz val="20"/>
        <color indexed="10"/>
        <rFont val="Calibri"/>
        <family val="2"/>
      </rPr>
      <t xml:space="preserve"> </t>
    </r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</si>
  <si>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</si>
  <si>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</si>
  <si>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</si>
  <si>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</si>
  <si>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</si>
  <si>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</si>
  <si>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OBS: fazer marcações com "x"</t>
  </si>
  <si>
    <t>anos</t>
  </si>
  <si>
    <t>anteriores</t>
  </si>
  <si>
    <t>Preencher a quantidade de atividades SOMENTE referentes aos últimos 24 meses</t>
  </si>
  <si>
    <t>os pontos serão calculados automaticamente</t>
  </si>
  <si>
    <t>Unidade</t>
  </si>
  <si>
    <t xml:space="preserve">Atividades                          </t>
  </si>
  <si>
    <r>
      <t>Ano de conclusão do Doutorado</t>
    </r>
    <r>
      <rPr>
        <sz val="11"/>
        <color indexed="8"/>
        <rFont val="Calibri"/>
        <family val="2"/>
      </rPr>
      <t>: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</si>
  <si>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</si>
  <si>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</si>
  <si>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Artigo publicado em revista indexada [no JCR ou Qualis A1, A2 ou B1] ou de relevância equivalente    </t>
    </r>
    <r>
      <rPr>
        <b/>
        <sz val="12"/>
        <rFont val="Calibri"/>
        <family val="2"/>
      </rPr>
      <t xml:space="preserve">               </t>
    </r>
  </si>
  <si>
    <r>
      <t>Chefia de Departamento ou Coordenação de Programa de PG; Coordenação Acadêmica (ensino, pesquisa ou extensão) ou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</t>
    </r>
  </si>
  <si>
    <r>
      <t xml:space="preserve">Membro de Conselho Superior da UFRJ </t>
    </r>
    <r>
      <rPr>
        <i/>
        <sz val="10"/>
        <rFont val="Calibri"/>
        <family val="2"/>
      </rPr>
      <t>(suplente do CEG e CEPG: 100% e CONSUNI: 50%)</t>
    </r>
  </si>
  <si>
    <t>Membro de Congregação e Conselho de Centro (suplente: 50%)</t>
  </si>
  <si>
    <t>Participação na administração superior de fundação de apoio credenciada pela UFRJ ou em agência de fomento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</si>
  <si>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</si>
  <si>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</si>
  <si>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 xml:space="preserve">Atividades      </t>
  </si>
  <si>
    <t xml:space="preserve">Atividades                                                                                        </t>
  </si>
  <si>
    <t xml:space="preserve">Atividades </t>
  </si>
  <si>
    <r>
      <t>Chefia de Departamento,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 (p/semestre)</t>
    </r>
  </si>
  <si>
    <r>
      <t xml:space="preserve">Membro de conselho superior da UFRJ </t>
    </r>
    <r>
      <rPr>
        <i/>
        <sz val="10"/>
        <color indexed="8"/>
        <rFont val="Calibri"/>
        <family val="2"/>
      </rPr>
      <t>(suplente do CEG e CEPG: 100% e CONSUNI: 50%)</t>
    </r>
    <r>
      <rPr>
        <sz val="10"/>
        <color indexed="8"/>
        <rFont val="Calibri"/>
        <family val="2"/>
      </rPr>
      <t xml:space="preserve"> (p/semestre)</t>
    </r>
  </si>
  <si>
    <r>
      <t xml:space="preserve">Membro de congregação e conselho de centro </t>
    </r>
    <r>
      <rPr>
        <i/>
        <sz val="10"/>
        <color indexed="8"/>
        <rFont val="Calibri"/>
        <family val="2"/>
      </rPr>
      <t xml:space="preserve">(suplente: 50%) </t>
    </r>
    <r>
      <rPr>
        <sz val="10"/>
        <color indexed="8"/>
        <rFont val="Calibri"/>
        <family val="2"/>
      </rPr>
      <t>(p/semestre)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</si>
  <si>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</si>
  <si>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>Programa da COPPE/UFRJ:</t>
  </si>
  <si>
    <r>
      <t>Ano de posse na COPPE/UFRJ</t>
    </r>
    <r>
      <rPr>
        <sz val="11"/>
        <color indexed="8"/>
        <rFont val="Calibri"/>
        <family val="2"/>
      </rPr>
      <t>:</t>
    </r>
  </si>
  <si>
    <t>Classe para a qual se faz o  pedido:(B, C ou D)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</si>
  <si>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D</t>
    </r>
  </si>
  <si>
    <t>Classes B</t>
  </si>
  <si>
    <t>Classe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</si>
</sst>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</font>
    <font>
      <i/>
      <sz val="10"/>
      <name val="Arial"/>
    </font>
    <font>
      <sz val="10"/>
      <color indexed="8"/>
      <name val="Arial"/>
    </font>
    <font>
      <b/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</font>
    <font>
      <b/>
      <sz val="12"/>
      <name val="Arial"/>
    </font>
    <font>
      <i/>
      <sz val="10"/>
      <color indexed="8"/>
      <name val="Arial"/>
    </font>
    <font>
      <b/>
      <sz val="9"/>
      <name val="Arial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sz val="20"/>
      <color indexed="1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78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23" fillId="0" borderId="0" xfId="0" applyFont="1"/>
    <xf numFmtId="0" fontId="9" fillId="2" borderId="0" xfId="0" applyFont="1" applyFill="1" applyAlignment="1">
      <alignment horizontal="right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1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7" fillId="0" borderId="11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0" fontId="30" fillId="0" borderId="1" xfId="1" applyFont="1" applyBorder="1" applyAlignment="1">
      <alignment horizontal="center" vertical="center" wrapText="1"/>
    </xf>
    <xf numFmtId="0" fontId="31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0" fillId="0" borderId="6" xfId="1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 wrapText="1"/>
    </xf>
    <xf numFmtId="0" fontId="37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30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7" fillId="0" borderId="17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/>
    </xf>
    <xf numFmtId="0" fontId="30" fillId="0" borderId="6" xfId="1" applyFont="1" applyBorder="1" applyAlignment="1">
      <alignment vertical="center" wrapText="1"/>
    </xf>
    <xf numFmtId="0" fontId="34" fillId="0" borderId="6" xfId="1" applyFont="1" applyBorder="1" applyAlignment="1">
      <alignment vertical="center" wrapText="1"/>
    </xf>
    <xf numFmtId="0" fontId="28" fillId="0" borderId="21" xfId="0" applyFont="1" applyBorder="1" applyAlignment="1">
      <alignment vertical="center"/>
    </xf>
    <xf numFmtId="0" fontId="2" fillId="0" borderId="19" xfId="0" applyFont="1" applyBorder="1" applyAlignment="1">
      <alignment horizontal="right" vertical="center" wrapText="1"/>
    </xf>
    <xf numFmtId="0" fontId="27" fillId="0" borderId="10" xfId="0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8" fillId="4" borderId="0" xfId="0" applyFont="1" applyFill="1" applyAlignment="1">
      <alignment horizontal="center" wrapText="1"/>
    </xf>
    <xf numFmtId="0" fontId="28" fillId="0" borderId="0" xfId="0" applyFont="1"/>
    <xf numFmtId="0" fontId="26" fillId="0" borderId="1" xfId="0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3" borderId="1" xfId="0" applyFont="1" applyFill="1" applyBorder="1" applyAlignment="1">
      <alignment horizontal="center" wrapText="1"/>
    </xf>
    <xf numFmtId="0" fontId="31" fillId="0" borderId="0" xfId="0" applyFont="1"/>
    <xf numFmtId="0" fontId="31" fillId="0" borderId="0" xfId="0" applyFont="1" applyAlignment="1">
      <alignment horizontal="center" wrapText="1"/>
    </xf>
    <xf numFmtId="0" fontId="26" fillId="4" borderId="0" xfId="0" applyFont="1" applyFill="1" applyAlignment="1">
      <alignment horizontal="center" wrapText="1"/>
    </xf>
    <xf numFmtId="2" fontId="26" fillId="0" borderId="0" xfId="0" applyNumberFormat="1" applyFont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wrapText="1"/>
    </xf>
    <xf numFmtId="0" fontId="29" fillId="0" borderId="11" xfId="0" applyFont="1" applyBorder="1" applyAlignment="1">
      <alignment wrapText="1"/>
    </xf>
    <xf numFmtId="0" fontId="26" fillId="0" borderId="0" xfId="0" applyFont="1" applyAlignment="1">
      <alignment horizontal="right" wrapText="1"/>
    </xf>
    <xf numFmtId="0" fontId="28" fillId="0" borderId="0" xfId="0" applyFont="1" applyAlignment="1">
      <alignment horizontal="center" wrapText="1"/>
    </xf>
    <xf numFmtId="0" fontId="28" fillId="4" borderId="15" xfId="0" applyFont="1" applyFill="1" applyBorder="1" applyAlignment="1">
      <alignment horizontal="center" wrapText="1"/>
    </xf>
    <xf numFmtId="0" fontId="31" fillId="4" borderId="15" xfId="0" applyFont="1" applyFill="1" applyBorder="1" applyAlignment="1">
      <alignment horizontal="center" wrapText="1"/>
    </xf>
    <xf numFmtId="0" fontId="28" fillId="0" borderId="22" xfId="0" applyFont="1" applyBorder="1"/>
    <xf numFmtId="0" fontId="26" fillId="0" borderId="6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center" wrapText="1"/>
    </xf>
    <xf numFmtId="2" fontId="9" fillId="0" borderId="1" xfId="0" applyNumberFormat="1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23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0" fontId="2" fillId="0" borderId="0" xfId="0" applyFont="1"/>
    <xf numFmtId="2" fontId="23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4" fillId="6" borderId="0" xfId="0" applyFont="1" applyFill="1"/>
    <xf numFmtId="0" fontId="0" fillId="6" borderId="0" xfId="0" applyFill="1"/>
    <xf numFmtId="0" fontId="0" fillId="6" borderId="1" xfId="0" applyFill="1" applyBorder="1"/>
    <xf numFmtId="0" fontId="0" fillId="6" borderId="0" xfId="0" applyFill="1" applyAlignment="1">
      <alignment horizontal="center"/>
    </xf>
    <xf numFmtId="166" fontId="0" fillId="6" borderId="0" xfId="0" applyNumberFormat="1" applyFill="1"/>
    <xf numFmtId="0" fontId="0" fillId="6" borderId="0" xfId="0" applyFill="1" applyAlignment="1">
      <alignment horizontal="right"/>
    </xf>
    <xf numFmtId="0" fontId="15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15" fillId="6" borderId="0" xfId="0" applyFont="1" applyFill="1" applyAlignment="1">
      <alignment wrapText="1"/>
    </xf>
    <xf numFmtId="0" fontId="2" fillId="6" borderId="5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13" fillId="6" borderId="15" xfId="1" applyFont="1" applyFill="1" applyBorder="1" applyAlignment="1">
      <alignment vertical="center" wrapText="1"/>
    </xf>
    <xf numFmtId="164" fontId="13" fillId="6" borderId="6" xfId="1" applyNumberFormat="1" applyFont="1" applyFill="1" applyBorder="1" applyAlignment="1">
      <alignment horizontal="center" vertical="center" wrapText="1"/>
    </xf>
    <xf numFmtId="0" fontId="10" fillId="6" borderId="1" xfId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4" fontId="13" fillId="6" borderId="6" xfId="1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0" fontId="0" fillId="6" borderId="10" xfId="0" applyFill="1" applyBorder="1"/>
    <xf numFmtId="0" fontId="13" fillId="6" borderId="15" xfId="0" applyFont="1" applyFill="1" applyBorder="1" applyAlignment="1">
      <alignment vertical="center" wrapText="1"/>
    </xf>
    <xf numFmtId="1" fontId="10" fillId="6" borderId="3" xfId="1" applyNumberFormat="1" applyFill="1" applyBorder="1" applyAlignment="1">
      <alignment horizontal="center" vertical="center" wrapText="1"/>
    </xf>
    <xf numFmtId="2" fontId="10" fillId="6" borderId="3" xfId="1" applyNumberFormat="1" applyFill="1" applyBorder="1" applyAlignment="1">
      <alignment horizontal="center" vertical="center" wrapText="1"/>
    </xf>
    <xf numFmtId="0" fontId="10" fillId="6" borderId="6" xfId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wrapText="1"/>
    </xf>
    <xf numFmtId="0" fontId="10" fillId="6" borderId="12" xfId="1" applyFill="1" applyBorder="1" applyAlignment="1">
      <alignment horizontal="center" vertical="center" wrapText="1"/>
    </xf>
    <xf numFmtId="0" fontId="5" fillId="6" borderId="0" xfId="0" applyFont="1" applyFill="1" applyAlignment="1">
      <alignment vertical="top" wrapText="1"/>
    </xf>
    <xf numFmtId="0" fontId="4" fillId="6" borderId="0" xfId="0" applyFont="1" applyFill="1" applyAlignment="1">
      <alignment horizontal="center" wrapText="1"/>
    </xf>
    <xf numFmtId="0" fontId="0" fillId="6" borderId="13" xfId="0" applyFill="1" applyBorder="1"/>
    <xf numFmtId="0" fontId="14" fillId="6" borderId="14" xfId="0" applyFont="1" applyFill="1" applyBorder="1" applyAlignment="1">
      <alignment wrapText="1"/>
    </xf>
    <xf numFmtId="0" fontId="0" fillId="6" borderId="4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10" fillId="6" borderId="15" xfId="1" applyFill="1" applyBorder="1" applyAlignment="1">
      <alignment vertical="center" wrapText="1"/>
    </xf>
    <xf numFmtId="1" fontId="10" fillId="6" borderId="6" xfId="1" applyNumberFormat="1" applyFill="1" applyBorder="1" applyAlignment="1">
      <alignment horizontal="center" vertical="center" wrapText="1"/>
    </xf>
    <xf numFmtId="2" fontId="10" fillId="6" borderId="6" xfId="1" applyNumberFormat="1" applyFill="1" applyBorder="1" applyAlignment="1">
      <alignment horizontal="center" vertical="center" wrapText="1"/>
    </xf>
    <xf numFmtId="164" fontId="10" fillId="6" borderId="6" xfId="1" applyNumberFormat="1" applyFill="1" applyBorder="1" applyAlignment="1">
      <alignment horizontal="center" vertical="center" wrapText="1"/>
    </xf>
    <xf numFmtId="167" fontId="10" fillId="6" borderId="6" xfId="1" applyNumberFormat="1" applyFill="1" applyBorder="1" applyAlignment="1">
      <alignment horizontal="center" vertical="center" wrapText="1"/>
    </xf>
    <xf numFmtId="165" fontId="10" fillId="6" borderId="6" xfId="1" applyNumberFormat="1" applyFill="1" applyBorder="1" applyAlignment="1">
      <alignment horizontal="center" vertical="center" wrapText="1"/>
    </xf>
    <xf numFmtId="166" fontId="10" fillId="6" borderId="6" xfId="1" applyNumberFormat="1" applyFill="1" applyBorder="1" applyAlignment="1">
      <alignment horizontal="center" vertical="center" wrapText="1"/>
    </xf>
    <xf numFmtId="0" fontId="10" fillId="6" borderId="0" xfId="1" applyFill="1" applyAlignment="1">
      <alignment vertical="center" wrapText="1"/>
    </xf>
    <xf numFmtId="0" fontId="0" fillId="6" borderId="0" xfId="0" applyFill="1" applyAlignment="1">
      <alignment horizontal="center" wrapText="1"/>
    </xf>
    <xf numFmtId="0" fontId="0" fillId="6" borderId="11" xfId="0" applyFill="1" applyBorder="1"/>
    <xf numFmtId="0" fontId="10" fillId="6" borderId="3" xfId="1" applyFill="1" applyBorder="1" applyAlignment="1">
      <alignment vertical="center" wrapText="1"/>
    </xf>
    <xf numFmtId="0" fontId="12" fillId="6" borderId="3" xfId="1" applyFont="1" applyFill="1" applyBorder="1" applyAlignment="1">
      <alignment vertical="center" wrapText="1"/>
    </xf>
    <xf numFmtId="0" fontId="19" fillId="6" borderId="15" xfId="1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14" fillId="6" borderId="0" xfId="0" applyFont="1" applyFill="1" applyAlignment="1">
      <alignment wrapText="1"/>
    </xf>
    <xf numFmtId="0" fontId="12" fillId="6" borderId="1" xfId="1" applyFont="1" applyFill="1" applyBorder="1" applyAlignment="1">
      <alignment horizontal="center" vertical="center" wrapText="1"/>
    </xf>
    <xf numFmtId="3" fontId="10" fillId="6" borderId="6" xfId="1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8" fillId="0" borderId="17" xfId="0" applyFont="1" applyBorder="1" applyAlignment="1">
      <alignment horizontal="center" vertical="center"/>
    </xf>
    <xf numFmtId="0" fontId="27" fillId="0" borderId="22" xfId="0" applyFont="1" applyBorder="1" applyAlignment="1">
      <alignment horizontal="right" vertical="center"/>
    </xf>
    <xf numFmtId="0" fontId="28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8" fontId="10" fillId="6" borderId="6" xfId="1" applyNumberForma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vertical="center" wrapText="1"/>
    </xf>
    <xf numFmtId="166" fontId="5" fillId="6" borderId="6" xfId="1" applyNumberFormat="1" applyFont="1" applyFill="1" applyBorder="1" applyAlignment="1">
      <alignment horizontal="center" vertical="center" wrapText="1"/>
    </xf>
    <xf numFmtId="168" fontId="5" fillId="6" borderId="6" xfId="1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20" xfId="0" applyFont="1" applyBorder="1" applyAlignment="1">
      <alignment horizontal="right" vertic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right" vertical="center" wrapText="1"/>
    </xf>
    <xf numFmtId="0" fontId="27" fillId="0" borderId="18" xfId="0" applyFont="1" applyBorder="1" applyAlignment="1">
      <alignment horizontal="right" vertical="center" wrapText="1"/>
    </xf>
    <xf numFmtId="0" fontId="27" fillId="0" borderId="1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/>
    </xf>
    <xf numFmtId="2" fontId="26" fillId="0" borderId="0" xfId="0" applyNumberFormat="1" applyFont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27" fillId="0" borderId="6" xfId="0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7" fillId="0" borderId="15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wrapText="1"/>
    </xf>
    <xf numFmtId="0" fontId="26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9" fillId="0" borderId="6" xfId="0" applyFont="1" applyBorder="1" applyAlignment="1">
      <alignment horizontal="right" wrapText="1"/>
    </xf>
    <xf numFmtId="0" fontId="9" fillId="0" borderId="15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" fillId="6" borderId="10" xfId="0" applyFont="1" applyFill="1" applyBorder="1" applyAlignment="1">
      <alignment horizontal="center" vertical="distributed"/>
    </xf>
    <xf numFmtId="0" fontId="2" fillId="6" borderId="11" xfId="0" applyFont="1" applyFill="1" applyBorder="1" applyAlignment="1">
      <alignment horizontal="center" vertical="distributed"/>
    </xf>
    <xf numFmtId="0" fontId="2" fillId="6" borderId="1" xfId="0" applyFont="1" applyFill="1" applyBorder="1" applyAlignment="1">
      <alignment horizontal="center" vertical="distributed"/>
    </xf>
    <xf numFmtId="0" fontId="2" fillId="6" borderId="21" xfId="0" applyFont="1" applyFill="1" applyBorder="1" applyAlignment="1">
      <alignment horizontal="center" vertical="distributed"/>
    </xf>
    <xf numFmtId="0" fontId="2" fillId="6" borderId="6" xfId="0" applyFont="1" applyFill="1" applyBorder="1" applyAlignment="1">
      <alignment horizontal="center" vertical="distributed"/>
    </xf>
    <xf numFmtId="0" fontId="2" fillId="6" borderId="21" xfId="0" applyFont="1" applyFill="1" applyBorder="1" applyAlignment="1">
      <alignment horizontal="center" vertical="distributed" wrapText="1"/>
    </xf>
    <xf numFmtId="0" fontId="2" fillId="6" borderId="6" xfId="0" applyFont="1" applyFill="1" applyBorder="1" applyAlignment="1">
      <alignment horizontal="center" vertical="distributed" wrapText="1"/>
    </xf>
    <xf numFmtId="0" fontId="2" fillId="6" borderId="10" xfId="0" applyFont="1" applyFill="1" applyBorder="1" applyAlignment="1">
      <alignment horizontal="center" vertical="distributed" wrapText="1"/>
    </xf>
    <xf numFmtId="0" fontId="2" fillId="6" borderId="11" xfId="0" applyFont="1" applyFill="1" applyBorder="1" applyAlignment="1">
      <alignment horizontal="center" vertical="distributed" wrapText="1"/>
    </xf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4"/>
  <sheetViews>
    <sheetView topLeftCell="A151" zoomScaleNormal="100" workbookViewId="0">
      <selection activeCell="B8" sqref="B8"/>
    </sheetView>
  </sheetViews>
  <sheetFormatPr defaultRowHeight="15" x14ac:dyDescent="0.25"/>
  <cols>
    <col min="1" max="1" width="4" style="46" bestFit="1" customWidth="1"/>
    <col min="2" max="2" width="53.140625" style="46" customWidth="1"/>
    <col min="3" max="3" width="15" style="46" customWidth="1"/>
    <col min="4" max="19" width="5" style="46" customWidth="1"/>
    <col min="20" max="20" width="10.140625" style="56" customWidth="1"/>
    <col min="21" max="21" width="6.7109375" style="59" bestFit="1" customWidth="1"/>
  </cols>
  <sheetData>
    <row r="1" spans="1:20" ht="23.25" x14ac:dyDescent="0.25">
      <c r="A1" s="219" t="s">
        <v>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</row>
    <row r="2" spans="1:20" ht="23.25" x14ac:dyDescent="0.25">
      <c r="A2" s="16"/>
      <c r="B2" s="16"/>
      <c r="C2" s="6"/>
      <c r="D2" s="6"/>
      <c r="E2" s="6"/>
      <c r="F2" s="6"/>
      <c r="G2" s="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</row>
    <row r="3" spans="1:20" ht="21" x14ac:dyDescent="0.25">
      <c r="A3" s="16"/>
      <c r="B3" s="7" t="s">
        <v>252</v>
      </c>
      <c r="C3" s="5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1:20" ht="15.75" x14ac:dyDescent="0.25">
      <c r="A4" s="16"/>
      <c r="B4" s="8" t="s">
        <v>270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</row>
    <row r="5" spans="1:20" x14ac:dyDescent="0.25">
      <c r="A5" s="16"/>
      <c r="B5" s="115" t="s">
        <v>295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20" x14ac:dyDescent="0.25">
      <c r="A6" s="18"/>
      <c r="B6" s="19" t="s">
        <v>278</v>
      </c>
      <c r="C6" s="178"/>
      <c r="D6" s="176"/>
      <c r="E6" s="176"/>
      <c r="F6" s="176"/>
      <c r="G6" s="176"/>
      <c r="H6" s="176"/>
      <c r="I6" s="176"/>
      <c r="J6" s="176"/>
      <c r="K6" s="59"/>
      <c r="L6" s="59"/>
      <c r="M6" s="59"/>
      <c r="N6" s="59"/>
      <c r="O6" s="59"/>
      <c r="P6" s="59"/>
      <c r="Q6" s="59"/>
      <c r="R6" s="59"/>
      <c r="S6" s="59"/>
      <c r="T6" s="177"/>
    </row>
    <row r="7" spans="1:20" x14ac:dyDescent="0.25">
      <c r="A7" s="18"/>
      <c r="B7" s="116" t="s">
        <v>296</v>
      </c>
      <c r="C7" s="179"/>
      <c r="D7" s="176"/>
      <c r="E7" s="176"/>
      <c r="F7" s="176"/>
      <c r="G7" s="176"/>
      <c r="H7" s="176"/>
      <c r="I7" s="176"/>
      <c r="J7" s="176"/>
      <c r="K7" s="59"/>
      <c r="L7" s="59"/>
      <c r="M7" s="59"/>
      <c r="N7" s="59"/>
      <c r="O7" s="59"/>
      <c r="P7" s="59"/>
      <c r="Q7" s="59"/>
      <c r="R7" s="59"/>
      <c r="S7" s="59"/>
      <c r="T7" s="177"/>
    </row>
    <row r="8" spans="1:20" x14ac:dyDescent="0.25">
      <c r="A8" s="18"/>
      <c r="B8" s="9" t="s">
        <v>297</v>
      </c>
      <c r="C8" s="179"/>
      <c r="D8" s="176"/>
      <c r="E8" s="176"/>
      <c r="F8" s="176"/>
      <c r="G8" s="176"/>
      <c r="H8" s="176"/>
      <c r="I8" s="176"/>
      <c r="J8" s="176"/>
      <c r="K8" s="59"/>
      <c r="L8" s="59"/>
      <c r="M8" s="59"/>
      <c r="N8" s="59"/>
      <c r="O8" s="59"/>
      <c r="P8" s="59"/>
      <c r="Q8" s="59"/>
      <c r="R8" s="59"/>
      <c r="S8" s="59"/>
      <c r="T8" s="177"/>
    </row>
    <row r="9" spans="1:20" ht="30" x14ac:dyDescent="0.25">
      <c r="A9" s="16"/>
      <c r="B9" s="20" t="s">
        <v>242</v>
      </c>
      <c r="C9" s="180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177"/>
    </row>
    <row r="10" spans="1:20" ht="30" x14ac:dyDescent="0.25">
      <c r="A10" s="18"/>
      <c r="B10" s="9" t="s">
        <v>243</v>
      </c>
      <c r="C10" s="180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177"/>
    </row>
    <row r="11" spans="1:20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x14ac:dyDescent="0.25">
      <c r="A12" s="16"/>
      <c r="B12" s="21"/>
      <c r="C12" s="173"/>
      <c r="D12" s="10">
        <f>C3</f>
        <v>0</v>
      </c>
      <c r="E12" s="11">
        <f>D12-1</f>
        <v>-1</v>
      </c>
      <c r="F12" s="11">
        <f t="shared" ref="F12:S12" si="0">E12-1</f>
        <v>-2</v>
      </c>
      <c r="G12" s="11">
        <f t="shared" si="0"/>
        <v>-3</v>
      </c>
      <c r="H12" s="11">
        <f t="shared" si="0"/>
        <v>-4</v>
      </c>
      <c r="I12" s="11">
        <f t="shared" si="0"/>
        <v>-5</v>
      </c>
      <c r="J12" s="11">
        <f t="shared" si="0"/>
        <v>-6</v>
      </c>
      <c r="K12" s="11">
        <f t="shared" si="0"/>
        <v>-7</v>
      </c>
      <c r="L12" s="11">
        <f t="shared" si="0"/>
        <v>-8</v>
      </c>
      <c r="M12" s="11">
        <f t="shared" si="0"/>
        <v>-9</v>
      </c>
      <c r="N12" s="11">
        <f t="shared" si="0"/>
        <v>-10</v>
      </c>
      <c r="O12" s="11">
        <f t="shared" si="0"/>
        <v>-11</v>
      </c>
      <c r="P12" s="11">
        <f t="shared" si="0"/>
        <v>-12</v>
      </c>
      <c r="Q12" s="11">
        <f t="shared" si="0"/>
        <v>-13</v>
      </c>
      <c r="R12" s="11">
        <f t="shared" si="0"/>
        <v>-14</v>
      </c>
      <c r="S12" s="11">
        <f t="shared" si="0"/>
        <v>-15</v>
      </c>
      <c r="T12" s="11" t="s">
        <v>272</v>
      </c>
    </row>
    <row r="13" spans="1:20" x14ac:dyDescent="0.25">
      <c r="A13" s="16"/>
      <c r="B13" s="174"/>
      <c r="C13" s="175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 t="s">
        <v>273</v>
      </c>
    </row>
    <row r="14" spans="1:20" x14ac:dyDescent="0.25">
      <c r="A14" s="16"/>
      <c r="B14" s="198" t="s">
        <v>248</v>
      </c>
      <c r="C14" s="198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x14ac:dyDescent="0.25">
      <c r="A15" s="18"/>
      <c r="B15" s="199" t="s">
        <v>249</v>
      </c>
      <c r="C15" s="199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6"/>
      <c r="B16" s="237" t="s">
        <v>250</v>
      </c>
      <c r="C16" s="237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1" x14ac:dyDescent="0.25">
      <c r="A17" s="18"/>
      <c r="B17" s="199" t="s">
        <v>251</v>
      </c>
      <c r="C17" s="199"/>
      <c r="D17" s="220" t="s">
        <v>271</v>
      </c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2"/>
    </row>
    <row r="18" spans="1:21" x14ac:dyDescent="0.25">
      <c r="A18" s="16"/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3"/>
    </row>
    <row r="20" spans="1:21" ht="21" x14ac:dyDescent="0.25">
      <c r="A20" s="190" t="s">
        <v>274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</row>
    <row r="21" spans="1:21" ht="21" x14ac:dyDescent="0.25">
      <c r="A21" s="190" t="s">
        <v>275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</row>
    <row r="22" spans="1:21" ht="23.25" customHeight="1" x14ac:dyDescent="0.25">
      <c r="A22" s="213" t="str">
        <f>'PARÃMETROS - NÃO MEXER !'!B4</f>
        <v>Grupo 1 - Atividades de Ensino Básico, Graduação e /ou Pós-graduação</v>
      </c>
      <c r="B22" s="214"/>
      <c r="C22" s="21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15"/>
    </row>
    <row r="23" spans="1:21" s="1" customFormat="1" x14ac:dyDescent="0.25">
      <c r="A23" s="195" t="s">
        <v>29</v>
      </c>
      <c r="B23" s="196"/>
      <c r="C23" s="196"/>
      <c r="D23" s="30">
        <f>D12</f>
        <v>0</v>
      </c>
      <c r="E23" s="31">
        <f>D23-1</f>
        <v>-1</v>
      </c>
      <c r="F23" s="31">
        <f t="shared" ref="F23:R23" si="1">E23-1</f>
        <v>-2</v>
      </c>
      <c r="G23" s="31">
        <f t="shared" si="1"/>
        <v>-3</v>
      </c>
      <c r="H23" s="31">
        <f t="shared" si="1"/>
        <v>-4</v>
      </c>
      <c r="I23" s="31">
        <f t="shared" si="1"/>
        <v>-5</v>
      </c>
      <c r="J23" s="31">
        <f t="shared" si="1"/>
        <v>-6</v>
      </c>
      <c r="K23" s="31">
        <f t="shared" si="1"/>
        <v>-7</v>
      </c>
      <c r="L23" s="31">
        <f t="shared" si="1"/>
        <v>-8</v>
      </c>
      <c r="M23" s="31">
        <f t="shared" si="1"/>
        <v>-9</v>
      </c>
      <c r="N23" s="31">
        <f t="shared" si="1"/>
        <v>-10</v>
      </c>
      <c r="O23" s="31">
        <f>N23-1</f>
        <v>-11</v>
      </c>
      <c r="P23" s="31">
        <f t="shared" si="1"/>
        <v>-12</v>
      </c>
      <c r="Q23" s="31">
        <f t="shared" si="1"/>
        <v>-13</v>
      </c>
      <c r="R23" s="31">
        <f t="shared" si="1"/>
        <v>-14</v>
      </c>
      <c r="S23" s="31">
        <f>R23-1</f>
        <v>-15</v>
      </c>
      <c r="T23" s="32" t="s">
        <v>272</v>
      </c>
      <c r="U23" s="193" t="s">
        <v>261</v>
      </c>
    </row>
    <row r="24" spans="1:21" s="1" customFormat="1" ht="15" customHeight="1" x14ac:dyDescent="0.25">
      <c r="A24" s="71"/>
      <c r="B24" s="33"/>
      <c r="C24" s="3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 t="s">
        <v>273</v>
      </c>
      <c r="U24" s="193"/>
    </row>
    <row r="25" spans="1:21" ht="15" customHeight="1" x14ac:dyDescent="0.25">
      <c r="A25" s="192" t="s">
        <v>21</v>
      </c>
      <c r="B25" s="192"/>
      <c r="C25" s="38" t="s">
        <v>276</v>
      </c>
      <c r="D25" s="39" t="s">
        <v>28</v>
      </c>
      <c r="E25" s="37" t="s">
        <v>28</v>
      </c>
      <c r="F25" s="37" t="s">
        <v>28</v>
      </c>
      <c r="G25" s="37" t="s">
        <v>28</v>
      </c>
      <c r="H25" s="37" t="s">
        <v>28</v>
      </c>
      <c r="I25" s="37" t="s">
        <v>28</v>
      </c>
      <c r="J25" s="37" t="s">
        <v>28</v>
      </c>
      <c r="K25" s="37" t="s">
        <v>28</v>
      </c>
      <c r="L25" s="37" t="s">
        <v>28</v>
      </c>
      <c r="M25" s="37" t="s">
        <v>28</v>
      </c>
      <c r="N25" s="37" t="s">
        <v>28</v>
      </c>
      <c r="O25" s="37" t="s">
        <v>28</v>
      </c>
      <c r="P25" s="37" t="s">
        <v>28</v>
      </c>
      <c r="Q25" s="37" t="s">
        <v>28</v>
      </c>
      <c r="R25" s="37" t="s">
        <v>28</v>
      </c>
      <c r="S25" s="37" t="s">
        <v>28</v>
      </c>
      <c r="T25" s="37" t="s">
        <v>28</v>
      </c>
      <c r="U25" s="194"/>
    </row>
    <row r="26" spans="1:21" x14ac:dyDescent="0.25">
      <c r="A26" s="40">
        <v>1</v>
      </c>
      <c r="B26" s="41" t="s">
        <v>55</v>
      </c>
      <c r="C26" s="42" t="s">
        <v>205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60">
        <f>SUM(D26:S26)</f>
        <v>0</v>
      </c>
    </row>
    <row r="27" spans="1:21" x14ac:dyDescent="0.25">
      <c r="A27" s="45">
        <f>A26+1</f>
        <v>2</v>
      </c>
      <c r="B27" s="41" t="s">
        <v>56</v>
      </c>
      <c r="C27" s="42" t="s">
        <v>205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60">
        <f t="shared" ref="U27:U48" si="2">SUM(D27:S27)</f>
        <v>0</v>
      </c>
    </row>
    <row r="28" spans="1:21" ht="30" x14ac:dyDescent="0.25">
      <c r="A28" s="45">
        <f t="shared" ref="A28:A48" si="3">A27+1</f>
        <v>3</v>
      </c>
      <c r="B28" s="41" t="s">
        <v>95</v>
      </c>
      <c r="C28" s="42" t="s">
        <v>205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61">
        <f t="shared" si="2"/>
        <v>0</v>
      </c>
    </row>
    <row r="29" spans="1:21" x14ac:dyDescent="0.25">
      <c r="A29" s="45">
        <f t="shared" si="3"/>
        <v>4</v>
      </c>
      <c r="B29" s="41" t="s">
        <v>279</v>
      </c>
      <c r="C29" s="42" t="s">
        <v>205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60">
        <f t="shared" si="2"/>
        <v>0</v>
      </c>
    </row>
    <row r="30" spans="1:21" ht="38.25" x14ac:dyDescent="0.25">
      <c r="A30" s="45">
        <f t="shared" si="3"/>
        <v>5</v>
      </c>
      <c r="B30" s="41" t="s">
        <v>57</v>
      </c>
      <c r="C30" s="42" t="s">
        <v>205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61">
        <f t="shared" si="2"/>
        <v>0</v>
      </c>
    </row>
    <row r="31" spans="1:21" ht="45" x14ac:dyDescent="0.25">
      <c r="A31" s="45">
        <f t="shared" si="3"/>
        <v>6</v>
      </c>
      <c r="B31" s="41" t="s">
        <v>280</v>
      </c>
      <c r="C31" s="42" t="s">
        <v>205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61">
        <f t="shared" si="2"/>
        <v>0</v>
      </c>
    </row>
    <row r="32" spans="1:21" ht="25.5" x14ac:dyDescent="0.25">
      <c r="A32" s="45">
        <f t="shared" si="3"/>
        <v>7</v>
      </c>
      <c r="B32" s="41" t="s">
        <v>58</v>
      </c>
      <c r="C32" s="42" t="s">
        <v>206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61">
        <f t="shared" si="2"/>
        <v>0</v>
      </c>
    </row>
    <row r="33" spans="1:21" x14ac:dyDescent="0.25">
      <c r="A33" s="45">
        <f t="shared" si="3"/>
        <v>8</v>
      </c>
      <c r="B33" s="41" t="s">
        <v>98</v>
      </c>
      <c r="C33" s="42" t="s">
        <v>207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61">
        <f t="shared" si="2"/>
        <v>0</v>
      </c>
    </row>
    <row r="34" spans="1:21" x14ac:dyDescent="0.25">
      <c r="A34" s="45">
        <f t="shared" si="3"/>
        <v>9</v>
      </c>
      <c r="B34" s="41" t="s">
        <v>198</v>
      </c>
      <c r="C34" s="42" t="s">
        <v>207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  <c r="U34" s="61">
        <f t="shared" si="2"/>
        <v>0</v>
      </c>
    </row>
    <row r="35" spans="1:21" x14ac:dyDescent="0.25">
      <c r="A35" s="45">
        <f t="shared" si="3"/>
        <v>10</v>
      </c>
      <c r="B35" s="41" t="s">
        <v>59</v>
      </c>
      <c r="C35" s="42" t="s">
        <v>207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  <c r="U35" s="61">
        <f t="shared" si="2"/>
        <v>0</v>
      </c>
    </row>
    <row r="36" spans="1:21" x14ac:dyDescent="0.25">
      <c r="A36" s="45">
        <f t="shared" si="3"/>
        <v>11</v>
      </c>
      <c r="B36" s="41" t="s">
        <v>60</v>
      </c>
      <c r="C36" s="42" t="s">
        <v>207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61">
        <f t="shared" si="2"/>
        <v>0</v>
      </c>
    </row>
    <row r="37" spans="1:21" x14ac:dyDescent="0.25">
      <c r="A37" s="45">
        <f t="shared" si="3"/>
        <v>12</v>
      </c>
      <c r="B37" s="41" t="s">
        <v>61</v>
      </c>
      <c r="C37" s="42" t="s">
        <v>207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61">
        <f t="shared" si="2"/>
        <v>0</v>
      </c>
    </row>
    <row r="38" spans="1:21" x14ac:dyDescent="0.25">
      <c r="A38" s="45">
        <f t="shared" si="3"/>
        <v>13</v>
      </c>
      <c r="B38" s="41" t="s">
        <v>62</v>
      </c>
      <c r="C38" s="42" t="s">
        <v>207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/>
      <c r="U38" s="61">
        <f t="shared" si="2"/>
        <v>0</v>
      </c>
    </row>
    <row r="39" spans="1:21" x14ac:dyDescent="0.25">
      <c r="A39" s="45">
        <f t="shared" si="3"/>
        <v>14</v>
      </c>
      <c r="B39" s="41" t="s">
        <v>63</v>
      </c>
      <c r="C39" s="42" t="s">
        <v>207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4"/>
      <c r="U39" s="61">
        <f t="shared" si="2"/>
        <v>0</v>
      </c>
    </row>
    <row r="40" spans="1:21" x14ac:dyDescent="0.25">
      <c r="A40" s="45">
        <f t="shared" si="3"/>
        <v>15</v>
      </c>
      <c r="B40" s="41" t="s">
        <v>64</v>
      </c>
      <c r="C40" s="42" t="s">
        <v>207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4"/>
      <c r="U40" s="61">
        <f t="shared" si="2"/>
        <v>0</v>
      </c>
    </row>
    <row r="41" spans="1:21" ht="25.5" x14ac:dyDescent="0.25">
      <c r="A41" s="45">
        <f t="shared" si="3"/>
        <v>16</v>
      </c>
      <c r="B41" s="41" t="s">
        <v>65</v>
      </c>
      <c r="C41" s="42" t="s">
        <v>208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  <c r="U41" s="61">
        <f t="shared" si="2"/>
        <v>0</v>
      </c>
    </row>
    <row r="42" spans="1:21" ht="25.5" x14ac:dyDescent="0.25">
      <c r="A42" s="45">
        <f t="shared" si="3"/>
        <v>17</v>
      </c>
      <c r="B42" s="41" t="s">
        <v>66</v>
      </c>
      <c r="C42" s="42" t="s">
        <v>208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  <c r="U42" s="61">
        <f t="shared" si="2"/>
        <v>0</v>
      </c>
    </row>
    <row r="43" spans="1:21" x14ac:dyDescent="0.25">
      <c r="A43" s="45">
        <f t="shared" si="3"/>
        <v>18</v>
      </c>
      <c r="B43" s="41" t="s">
        <v>199</v>
      </c>
      <c r="C43" s="42" t="s">
        <v>209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4"/>
      <c r="U43" s="61">
        <f t="shared" si="2"/>
        <v>0</v>
      </c>
    </row>
    <row r="44" spans="1:21" x14ac:dyDescent="0.25">
      <c r="A44" s="45">
        <f t="shared" si="3"/>
        <v>19</v>
      </c>
      <c r="B44" s="41" t="s">
        <v>67</v>
      </c>
      <c r="C44" s="42" t="s">
        <v>209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4"/>
      <c r="U44" s="61">
        <f t="shared" si="2"/>
        <v>0</v>
      </c>
    </row>
    <row r="45" spans="1:21" x14ac:dyDescent="0.25">
      <c r="A45" s="45">
        <f t="shared" si="3"/>
        <v>20</v>
      </c>
      <c r="B45" s="41" t="s">
        <v>68</v>
      </c>
      <c r="C45" s="42" t="s">
        <v>209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4"/>
      <c r="U45" s="61">
        <f t="shared" si="2"/>
        <v>0</v>
      </c>
    </row>
    <row r="46" spans="1:21" x14ac:dyDescent="0.25">
      <c r="A46" s="45">
        <f t="shared" si="3"/>
        <v>21</v>
      </c>
      <c r="B46" s="41" t="s">
        <v>69</v>
      </c>
      <c r="C46" s="42" t="s">
        <v>209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4"/>
      <c r="U46" s="61">
        <f t="shared" si="2"/>
        <v>0</v>
      </c>
    </row>
    <row r="47" spans="1:21" ht="25.5" x14ac:dyDescent="0.25">
      <c r="A47" s="45">
        <f t="shared" si="3"/>
        <v>22</v>
      </c>
      <c r="B47" s="41" t="s">
        <v>70</v>
      </c>
      <c r="C47" s="42" t="s">
        <v>209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4"/>
      <c r="U47" s="61">
        <f t="shared" si="2"/>
        <v>0</v>
      </c>
    </row>
    <row r="48" spans="1:21" x14ac:dyDescent="0.25">
      <c r="A48" s="45">
        <f t="shared" si="3"/>
        <v>23</v>
      </c>
      <c r="B48" s="41" t="s">
        <v>71</v>
      </c>
      <c r="C48" s="42" t="s">
        <v>162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4"/>
      <c r="U48" s="61">
        <f t="shared" si="2"/>
        <v>0</v>
      </c>
    </row>
    <row r="49" spans="1:21" ht="21" customHeight="1" x14ac:dyDescent="0.25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</row>
    <row r="50" spans="1:21" ht="21" x14ac:dyDescent="0.25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</row>
    <row r="51" spans="1:21" ht="23.25" customHeight="1" x14ac:dyDescent="0.25">
      <c r="A51" s="213" t="str">
        <f>'PARÃMETROS - NÃO MEXER !'!B5</f>
        <v>Grupo 2 - Atividades de Pesquisa e Produção Intelectual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5"/>
    </row>
    <row r="52" spans="1:21" ht="15" customHeight="1" x14ac:dyDescent="0.25">
      <c r="A52" s="234" t="s">
        <v>29</v>
      </c>
      <c r="B52" s="235"/>
      <c r="C52" s="236"/>
      <c r="D52" s="50">
        <f>C3</f>
        <v>0</v>
      </c>
      <c r="E52" s="32">
        <f>D52-1</f>
        <v>-1</v>
      </c>
      <c r="F52" s="32">
        <f t="shared" ref="F52:N52" si="4">E52-1</f>
        <v>-2</v>
      </c>
      <c r="G52" s="32">
        <f t="shared" si="4"/>
        <v>-3</v>
      </c>
      <c r="H52" s="32">
        <f t="shared" si="4"/>
        <v>-4</v>
      </c>
      <c r="I52" s="32">
        <f t="shared" si="4"/>
        <v>-5</v>
      </c>
      <c r="J52" s="32">
        <f t="shared" si="4"/>
        <v>-6</v>
      </c>
      <c r="K52" s="32">
        <f t="shared" si="4"/>
        <v>-7</v>
      </c>
      <c r="L52" s="32">
        <f t="shared" si="4"/>
        <v>-8</v>
      </c>
      <c r="M52" s="32">
        <f t="shared" si="4"/>
        <v>-9</v>
      </c>
      <c r="N52" s="32">
        <f t="shared" si="4"/>
        <v>-10</v>
      </c>
      <c r="O52" s="32">
        <f>N52-1</f>
        <v>-11</v>
      </c>
      <c r="P52" s="32">
        <f>O52-1</f>
        <v>-12</v>
      </c>
      <c r="Q52" s="32">
        <f>P52-1</f>
        <v>-13</v>
      </c>
      <c r="R52" s="32">
        <f>Q52-1</f>
        <v>-14</v>
      </c>
      <c r="S52" s="32">
        <f>R52-1</f>
        <v>-15</v>
      </c>
      <c r="T52" s="32" t="s">
        <v>272</v>
      </c>
      <c r="U52" s="204" t="s">
        <v>261</v>
      </c>
    </row>
    <row r="53" spans="1:21" ht="15" customHeight="1" x14ac:dyDescent="0.25">
      <c r="A53" s="226"/>
      <c r="B53" s="227"/>
      <c r="C53" s="228"/>
      <c r="D53" s="39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 t="s">
        <v>273</v>
      </c>
      <c r="U53" s="205"/>
    </row>
    <row r="54" spans="1:21" s="1" customFormat="1" ht="15" customHeight="1" x14ac:dyDescent="0.25">
      <c r="A54" s="229" t="s">
        <v>277</v>
      </c>
      <c r="B54" s="230"/>
      <c r="C54" s="37" t="s">
        <v>276</v>
      </c>
      <c r="D54" s="39" t="s">
        <v>28</v>
      </c>
      <c r="E54" s="39" t="s">
        <v>28</v>
      </c>
      <c r="F54" s="39" t="s">
        <v>28</v>
      </c>
      <c r="G54" s="39" t="s">
        <v>28</v>
      </c>
      <c r="H54" s="39" t="s">
        <v>28</v>
      </c>
      <c r="I54" s="39" t="s">
        <v>28</v>
      </c>
      <c r="J54" s="39" t="s">
        <v>28</v>
      </c>
      <c r="K54" s="39" t="s">
        <v>28</v>
      </c>
      <c r="L54" s="39" t="s">
        <v>28</v>
      </c>
      <c r="M54" s="39" t="s">
        <v>28</v>
      </c>
      <c r="N54" s="39" t="s">
        <v>28</v>
      </c>
      <c r="O54" s="39" t="s">
        <v>28</v>
      </c>
      <c r="P54" s="39" t="s">
        <v>28</v>
      </c>
      <c r="Q54" s="39" t="s">
        <v>28</v>
      </c>
      <c r="R54" s="39" t="s">
        <v>28</v>
      </c>
      <c r="S54" s="39" t="s">
        <v>28</v>
      </c>
      <c r="T54" s="39" t="s">
        <v>28</v>
      </c>
      <c r="U54" s="194"/>
    </row>
    <row r="55" spans="1:21" ht="15" customHeight="1" x14ac:dyDescent="0.25">
      <c r="A55" s="40">
        <v>1</v>
      </c>
      <c r="B55" s="51" t="s">
        <v>72</v>
      </c>
      <c r="C55" s="52" t="s">
        <v>211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4"/>
      <c r="U55" s="63">
        <f>SUM(D55:S55)</f>
        <v>0</v>
      </c>
    </row>
    <row r="56" spans="1:21" ht="15" customHeight="1" x14ac:dyDescent="0.25">
      <c r="A56" s="45">
        <f>A55+1</f>
        <v>2</v>
      </c>
      <c r="B56" s="53" t="s">
        <v>73</v>
      </c>
      <c r="C56" s="52" t="s">
        <v>212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4"/>
      <c r="U56" s="63">
        <f>SUM(D56:S56)</f>
        <v>0</v>
      </c>
    </row>
    <row r="57" spans="1:21" ht="15" customHeight="1" x14ac:dyDescent="0.25">
      <c r="A57" s="45">
        <f t="shared" ref="A57:A80" si="5">A56+1</f>
        <v>3</v>
      </c>
      <c r="B57" s="53" t="s">
        <v>74</v>
      </c>
      <c r="C57" s="52" t="s">
        <v>211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4"/>
      <c r="U57" s="63">
        <f>SUM(D57:S57)</f>
        <v>0</v>
      </c>
    </row>
    <row r="58" spans="1:21" ht="25.5" x14ac:dyDescent="0.25">
      <c r="A58" s="45">
        <f t="shared" si="5"/>
        <v>4</v>
      </c>
      <c r="B58" s="53" t="s">
        <v>281</v>
      </c>
      <c r="C58" s="52" t="s">
        <v>213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4"/>
      <c r="U58" s="64">
        <f>SUM(D58:S58)</f>
        <v>0</v>
      </c>
    </row>
    <row r="59" spans="1:21" x14ac:dyDescent="0.25">
      <c r="A59" s="45">
        <f t="shared" si="5"/>
        <v>5</v>
      </c>
      <c r="B59" s="53" t="s">
        <v>76</v>
      </c>
      <c r="C59" s="52" t="s">
        <v>213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4"/>
      <c r="U59" s="63">
        <f t="shared" ref="U59:U80" si="6">SUM(D59:S59)</f>
        <v>0</v>
      </c>
    </row>
    <row r="60" spans="1:21" ht="15" customHeight="1" x14ac:dyDescent="0.25">
      <c r="A60" s="45">
        <f t="shared" si="5"/>
        <v>6</v>
      </c>
      <c r="B60" s="53" t="s">
        <v>77</v>
      </c>
      <c r="C60" s="52" t="s">
        <v>214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4"/>
      <c r="U60" s="63">
        <f t="shared" si="6"/>
        <v>0</v>
      </c>
    </row>
    <row r="61" spans="1:21" x14ac:dyDescent="0.25">
      <c r="A61" s="45">
        <f t="shared" si="5"/>
        <v>7</v>
      </c>
      <c r="B61" s="53" t="s">
        <v>78</v>
      </c>
      <c r="C61" s="52" t="s">
        <v>215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4"/>
      <c r="U61" s="63">
        <f t="shared" si="6"/>
        <v>0</v>
      </c>
    </row>
    <row r="62" spans="1:21" ht="25.5" x14ac:dyDescent="0.25">
      <c r="A62" s="45">
        <f t="shared" si="5"/>
        <v>8</v>
      </c>
      <c r="B62" s="53" t="s">
        <v>191</v>
      </c>
      <c r="C62" s="52" t="s">
        <v>214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4"/>
      <c r="U62" s="63">
        <f t="shared" si="6"/>
        <v>0</v>
      </c>
    </row>
    <row r="63" spans="1:21" x14ac:dyDescent="0.25">
      <c r="A63" s="45">
        <f t="shared" si="5"/>
        <v>9</v>
      </c>
      <c r="B63" s="53" t="s">
        <v>79</v>
      </c>
      <c r="C63" s="52" t="s">
        <v>216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4"/>
      <c r="U63" s="63">
        <f t="shared" si="6"/>
        <v>0</v>
      </c>
    </row>
    <row r="64" spans="1:21" x14ac:dyDescent="0.25">
      <c r="A64" s="45">
        <f t="shared" si="5"/>
        <v>10</v>
      </c>
      <c r="B64" s="53" t="s">
        <v>80</v>
      </c>
      <c r="C64" s="52" t="s">
        <v>214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4"/>
      <c r="U64" s="63">
        <f t="shared" si="6"/>
        <v>0</v>
      </c>
    </row>
    <row r="65" spans="1:21" ht="25.5" x14ac:dyDescent="0.25">
      <c r="A65" s="45">
        <f t="shared" si="5"/>
        <v>11</v>
      </c>
      <c r="B65" s="53" t="s">
        <v>75</v>
      </c>
      <c r="C65" s="52" t="s">
        <v>217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4"/>
      <c r="U65" s="63">
        <f t="shared" si="6"/>
        <v>0</v>
      </c>
    </row>
    <row r="66" spans="1:21" x14ac:dyDescent="0.25">
      <c r="A66" s="45">
        <f t="shared" si="5"/>
        <v>12</v>
      </c>
      <c r="B66" s="53" t="s">
        <v>192</v>
      </c>
      <c r="C66" s="52" t="s">
        <v>193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4"/>
      <c r="U66" s="63">
        <f t="shared" si="6"/>
        <v>0</v>
      </c>
    </row>
    <row r="67" spans="1:21" ht="25.5" x14ac:dyDescent="0.25">
      <c r="A67" s="45">
        <f t="shared" si="5"/>
        <v>13</v>
      </c>
      <c r="B67" s="53" t="s">
        <v>81</v>
      </c>
      <c r="C67" s="52" t="s">
        <v>218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4"/>
      <c r="U67" s="63">
        <f t="shared" si="6"/>
        <v>0</v>
      </c>
    </row>
    <row r="68" spans="1:21" x14ac:dyDescent="0.25">
      <c r="A68" s="45">
        <f t="shared" si="5"/>
        <v>14</v>
      </c>
      <c r="B68" s="53" t="s">
        <v>82</v>
      </c>
      <c r="C68" s="52" t="s">
        <v>219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4"/>
      <c r="U68" s="63">
        <f t="shared" si="6"/>
        <v>0</v>
      </c>
    </row>
    <row r="69" spans="1:21" ht="15" customHeight="1" x14ac:dyDescent="0.25">
      <c r="A69" s="45">
        <f t="shared" si="5"/>
        <v>15</v>
      </c>
      <c r="B69" s="53" t="s">
        <v>83</v>
      </c>
      <c r="C69" s="52" t="s">
        <v>220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4"/>
      <c r="U69" s="63">
        <f t="shared" si="6"/>
        <v>0</v>
      </c>
    </row>
    <row r="70" spans="1:21" x14ac:dyDescent="0.25">
      <c r="A70" s="45">
        <f t="shared" si="5"/>
        <v>16</v>
      </c>
      <c r="B70" s="53" t="s">
        <v>84</v>
      </c>
      <c r="C70" s="52" t="s">
        <v>221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4"/>
      <c r="U70" s="63">
        <f t="shared" si="6"/>
        <v>0</v>
      </c>
    </row>
    <row r="71" spans="1:21" ht="15" customHeight="1" x14ac:dyDescent="0.25">
      <c r="A71" s="45">
        <f t="shared" si="5"/>
        <v>17</v>
      </c>
      <c r="B71" s="53" t="s">
        <v>85</v>
      </c>
      <c r="C71" s="52" t="s">
        <v>221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4"/>
      <c r="U71" s="63">
        <f t="shared" si="6"/>
        <v>0</v>
      </c>
    </row>
    <row r="72" spans="1:21" ht="15" customHeight="1" x14ac:dyDescent="0.25">
      <c r="A72" s="45">
        <f t="shared" si="5"/>
        <v>18</v>
      </c>
      <c r="B72" s="53" t="s">
        <v>86</v>
      </c>
      <c r="C72" s="52" t="s">
        <v>222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4"/>
      <c r="U72" s="63">
        <f t="shared" si="6"/>
        <v>0</v>
      </c>
    </row>
    <row r="73" spans="1:21" ht="15" customHeight="1" x14ac:dyDescent="0.25">
      <c r="A73" s="45">
        <f t="shared" si="5"/>
        <v>19</v>
      </c>
      <c r="B73" s="53" t="s">
        <v>87</v>
      </c>
      <c r="C73" s="52" t="s">
        <v>223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4"/>
      <c r="U73" s="63">
        <f t="shared" si="6"/>
        <v>0</v>
      </c>
    </row>
    <row r="74" spans="1:21" ht="15" customHeight="1" x14ac:dyDescent="0.25">
      <c r="A74" s="45">
        <f t="shared" si="5"/>
        <v>20</v>
      </c>
      <c r="B74" s="53" t="s">
        <v>88</v>
      </c>
      <c r="C74" s="52" t="s">
        <v>223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4"/>
      <c r="U74" s="63">
        <f t="shared" si="6"/>
        <v>0</v>
      </c>
    </row>
    <row r="75" spans="1:21" ht="15" customHeight="1" x14ac:dyDescent="0.25">
      <c r="A75" s="45">
        <f t="shared" si="5"/>
        <v>21</v>
      </c>
      <c r="B75" s="53" t="s">
        <v>89</v>
      </c>
      <c r="C75" s="52" t="s">
        <v>223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4"/>
      <c r="U75" s="63">
        <f t="shared" si="6"/>
        <v>0</v>
      </c>
    </row>
    <row r="76" spans="1:21" ht="15" customHeight="1" x14ac:dyDescent="0.25">
      <c r="A76" s="45">
        <f t="shared" si="5"/>
        <v>22</v>
      </c>
      <c r="B76" s="53" t="s">
        <v>90</v>
      </c>
      <c r="C76" s="52" t="s">
        <v>224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4"/>
      <c r="U76" s="63">
        <f t="shared" si="6"/>
        <v>0</v>
      </c>
    </row>
    <row r="77" spans="1:21" ht="15" customHeight="1" x14ac:dyDescent="0.25">
      <c r="A77" s="45">
        <f t="shared" si="5"/>
        <v>23</v>
      </c>
      <c r="B77" s="53" t="s">
        <v>94</v>
      </c>
      <c r="C77" s="52" t="s">
        <v>224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4"/>
      <c r="U77" s="63">
        <f t="shared" si="6"/>
        <v>0</v>
      </c>
    </row>
    <row r="78" spans="1:21" ht="15" customHeight="1" x14ac:dyDescent="0.25">
      <c r="A78" s="45">
        <f t="shared" si="5"/>
        <v>24</v>
      </c>
      <c r="B78" s="53" t="s">
        <v>91</v>
      </c>
      <c r="C78" s="52" t="s">
        <v>224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4"/>
      <c r="U78" s="63">
        <f t="shared" si="6"/>
        <v>0</v>
      </c>
    </row>
    <row r="79" spans="1:21" ht="15" customHeight="1" x14ac:dyDescent="0.25">
      <c r="A79" s="45">
        <f t="shared" si="5"/>
        <v>25</v>
      </c>
      <c r="B79" s="53" t="s">
        <v>92</v>
      </c>
      <c r="C79" s="52" t="s">
        <v>225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4"/>
      <c r="U79" s="63">
        <f t="shared" si="6"/>
        <v>0</v>
      </c>
    </row>
    <row r="80" spans="1:21" ht="25.5" x14ac:dyDescent="0.25">
      <c r="A80" s="45">
        <f t="shared" si="5"/>
        <v>26</v>
      </c>
      <c r="B80" s="53" t="s">
        <v>93</v>
      </c>
      <c r="C80" s="42" t="s">
        <v>226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4"/>
      <c r="U80" s="63">
        <f t="shared" si="6"/>
        <v>0</v>
      </c>
    </row>
    <row r="81" spans="1:21" x14ac:dyDescent="0.25">
      <c r="A81" s="56"/>
      <c r="B81" s="67"/>
      <c r="C81" s="68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8"/>
      <c r="U81" s="69"/>
    </row>
    <row r="82" spans="1:21" x14ac:dyDescent="0.25">
      <c r="A82" s="56"/>
      <c r="B82" s="67"/>
      <c r="C82" s="68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8"/>
      <c r="U82" s="69"/>
    </row>
    <row r="83" spans="1:21" x14ac:dyDescent="0.25">
      <c r="B83" s="209"/>
      <c r="C83" s="209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8"/>
      <c r="U83" s="62"/>
    </row>
    <row r="84" spans="1:21" ht="21" customHeight="1" x14ac:dyDescent="0.25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</row>
    <row r="85" spans="1:21" ht="21" x14ac:dyDescent="0.25">
      <c r="A85" s="191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</row>
    <row r="86" spans="1:21" ht="23.25" customHeight="1" thickBot="1" x14ac:dyDescent="0.3">
      <c r="A86" s="187" t="str">
        <f>'PARÃMETROS - NÃO MEXER !'!B6</f>
        <v>Grupo 3 - Atividades de Extensão</v>
      </c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9"/>
    </row>
    <row r="87" spans="1:21" x14ac:dyDescent="0.25">
      <c r="A87" s="200" t="s">
        <v>29</v>
      </c>
      <c r="B87" s="201"/>
      <c r="C87" s="202"/>
      <c r="D87" s="70">
        <f>C3</f>
        <v>0</v>
      </c>
      <c r="E87" s="70">
        <f>D87-1</f>
        <v>-1</v>
      </c>
      <c r="F87" s="70">
        <f t="shared" ref="F87:N87" si="7">E87-1</f>
        <v>-2</v>
      </c>
      <c r="G87" s="70">
        <f t="shared" si="7"/>
        <v>-3</v>
      </c>
      <c r="H87" s="70">
        <f t="shared" si="7"/>
        <v>-4</v>
      </c>
      <c r="I87" s="70">
        <f t="shared" si="7"/>
        <v>-5</v>
      </c>
      <c r="J87" s="70">
        <f t="shared" si="7"/>
        <v>-6</v>
      </c>
      <c r="K87" s="70">
        <f t="shared" si="7"/>
        <v>-7</v>
      </c>
      <c r="L87" s="70">
        <f t="shared" si="7"/>
        <v>-8</v>
      </c>
      <c r="M87" s="70">
        <f t="shared" si="7"/>
        <v>-9</v>
      </c>
      <c r="N87" s="70">
        <f t="shared" si="7"/>
        <v>-10</v>
      </c>
      <c r="O87" s="70">
        <f>N87-1</f>
        <v>-11</v>
      </c>
      <c r="P87" s="70">
        <f>O87-1</f>
        <v>-12</v>
      </c>
      <c r="Q87" s="70">
        <f>P87-1</f>
        <v>-13</v>
      </c>
      <c r="R87" s="70">
        <f>Q87-1</f>
        <v>-14</v>
      </c>
      <c r="S87" s="70">
        <f>R87-1</f>
        <v>-15</v>
      </c>
      <c r="T87" s="70" t="s">
        <v>272</v>
      </c>
      <c r="U87" s="193" t="s">
        <v>261</v>
      </c>
    </row>
    <row r="88" spans="1:21" ht="12.75" customHeight="1" x14ac:dyDescent="0.25">
      <c r="A88" s="231"/>
      <c r="B88" s="232"/>
      <c r="C88" s="23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 t="s">
        <v>273</v>
      </c>
      <c r="U88" s="193"/>
    </row>
    <row r="89" spans="1:21" ht="15" customHeight="1" x14ac:dyDescent="0.25">
      <c r="A89" s="206" t="s">
        <v>288</v>
      </c>
      <c r="B89" s="203"/>
      <c r="C89" s="38" t="s">
        <v>276</v>
      </c>
      <c r="D89" s="35" t="s">
        <v>28</v>
      </c>
      <c r="E89" s="35" t="s">
        <v>28</v>
      </c>
      <c r="F89" s="35" t="s">
        <v>28</v>
      </c>
      <c r="G89" s="35" t="s">
        <v>28</v>
      </c>
      <c r="H89" s="35" t="s">
        <v>28</v>
      </c>
      <c r="I89" s="35" t="s">
        <v>28</v>
      </c>
      <c r="J89" s="35" t="s">
        <v>28</v>
      </c>
      <c r="K89" s="35" t="s">
        <v>28</v>
      </c>
      <c r="L89" s="35" t="s">
        <v>28</v>
      </c>
      <c r="M89" s="35" t="s">
        <v>28</v>
      </c>
      <c r="N89" s="35" t="s">
        <v>28</v>
      </c>
      <c r="O89" s="35" t="s">
        <v>28</v>
      </c>
      <c r="P89" s="35" t="s">
        <v>28</v>
      </c>
      <c r="Q89" s="35" t="s">
        <v>28</v>
      </c>
      <c r="R89" s="35" t="s">
        <v>28</v>
      </c>
      <c r="S89" s="35" t="s">
        <v>28</v>
      </c>
      <c r="T89" s="39" t="s">
        <v>28</v>
      </c>
      <c r="U89" s="208"/>
    </row>
    <row r="90" spans="1:21" ht="38.25" x14ac:dyDescent="0.25">
      <c r="A90" s="40">
        <v>1</v>
      </c>
      <c r="B90" s="58" t="s">
        <v>99</v>
      </c>
      <c r="C90" s="52" t="s">
        <v>227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4"/>
      <c r="U90" s="61">
        <f>SUM(D90:S90)</f>
        <v>0</v>
      </c>
    </row>
    <row r="91" spans="1:21" ht="38.25" x14ac:dyDescent="0.25">
      <c r="A91" s="45">
        <f>A90+1</f>
        <v>2</v>
      </c>
      <c r="B91" s="58" t="s">
        <v>100</v>
      </c>
      <c r="C91" s="52" t="s">
        <v>227</v>
      </c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4"/>
      <c r="U91" s="61">
        <f t="shared" ref="U91:U112" si="8">SUM(D91:S91)</f>
        <v>0</v>
      </c>
    </row>
    <row r="92" spans="1:21" ht="39.75" customHeight="1" x14ac:dyDescent="0.25">
      <c r="A92" s="45">
        <f t="shared" ref="A92:A112" si="9">A91+1</f>
        <v>3</v>
      </c>
      <c r="B92" s="58" t="s">
        <v>101</v>
      </c>
      <c r="C92" s="52" t="s">
        <v>228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4"/>
      <c r="U92" s="61">
        <f t="shared" si="8"/>
        <v>0</v>
      </c>
    </row>
    <row r="93" spans="1:21" ht="39" customHeight="1" x14ac:dyDescent="0.25">
      <c r="A93" s="45">
        <f t="shared" si="9"/>
        <v>4</v>
      </c>
      <c r="B93" s="58" t="s">
        <v>200</v>
      </c>
      <c r="C93" s="52" t="s">
        <v>205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4"/>
      <c r="U93" s="61">
        <f t="shared" si="8"/>
        <v>0</v>
      </c>
    </row>
    <row r="94" spans="1:21" ht="41.25" customHeight="1" x14ac:dyDescent="0.25">
      <c r="A94" s="45">
        <f t="shared" si="9"/>
        <v>5</v>
      </c>
      <c r="B94" s="58" t="s">
        <v>102</v>
      </c>
      <c r="C94" s="52" t="s">
        <v>207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4"/>
      <c r="U94" s="61">
        <f t="shared" si="8"/>
        <v>0</v>
      </c>
    </row>
    <row r="95" spans="1:21" x14ac:dyDescent="0.25">
      <c r="A95" s="45">
        <f t="shared" si="9"/>
        <v>6</v>
      </c>
      <c r="B95" s="58" t="s">
        <v>103</v>
      </c>
      <c r="C95" s="52" t="s">
        <v>229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4"/>
      <c r="U95" s="61">
        <f t="shared" si="8"/>
        <v>0</v>
      </c>
    </row>
    <row r="96" spans="1:21" ht="39.75" customHeight="1" x14ac:dyDescent="0.25">
      <c r="A96" s="45">
        <f t="shared" si="9"/>
        <v>7</v>
      </c>
      <c r="B96" s="58" t="s">
        <v>104</v>
      </c>
      <c r="C96" s="52" t="s">
        <v>230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4"/>
      <c r="U96" s="61">
        <f t="shared" si="8"/>
        <v>0</v>
      </c>
    </row>
    <row r="97" spans="1:21" x14ac:dyDescent="0.25">
      <c r="A97" s="45">
        <f t="shared" si="9"/>
        <v>8</v>
      </c>
      <c r="B97" s="58" t="s">
        <v>105</v>
      </c>
      <c r="C97" s="52" t="s">
        <v>231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4"/>
      <c r="U97" s="61">
        <f t="shared" si="8"/>
        <v>0</v>
      </c>
    </row>
    <row r="98" spans="1:21" ht="25.5" x14ac:dyDescent="0.25">
      <c r="A98" s="45">
        <f t="shared" si="9"/>
        <v>9</v>
      </c>
      <c r="B98" s="58" t="s">
        <v>106</v>
      </c>
      <c r="C98" s="52" t="s">
        <v>230</v>
      </c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4"/>
      <c r="U98" s="61">
        <f t="shared" si="8"/>
        <v>0</v>
      </c>
    </row>
    <row r="99" spans="1:21" ht="38.25" x14ac:dyDescent="0.25">
      <c r="A99" s="45">
        <f t="shared" si="9"/>
        <v>10</v>
      </c>
      <c r="B99" s="58" t="s">
        <v>194</v>
      </c>
      <c r="C99" s="52" t="s">
        <v>231</v>
      </c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4"/>
      <c r="U99" s="61">
        <f t="shared" si="8"/>
        <v>0</v>
      </c>
    </row>
    <row r="100" spans="1:21" ht="27" customHeight="1" x14ac:dyDescent="0.25">
      <c r="A100" s="45">
        <f t="shared" si="9"/>
        <v>11</v>
      </c>
      <c r="B100" s="58" t="s">
        <v>107</v>
      </c>
      <c r="C100" s="52" t="s">
        <v>231</v>
      </c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4"/>
      <c r="U100" s="61">
        <f t="shared" si="8"/>
        <v>0</v>
      </c>
    </row>
    <row r="101" spans="1:21" ht="15" customHeight="1" x14ac:dyDescent="0.25">
      <c r="A101" s="45">
        <f t="shared" si="9"/>
        <v>12</v>
      </c>
      <c r="B101" s="58" t="s">
        <v>119</v>
      </c>
      <c r="C101" s="52" t="s">
        <v>230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4"/>
      <c r="U101" s="61">
        <f t="shared" si="8"/>
        <v>0</v>
      </c>
    </row>
    <row r="102" spans="1:21" ht="27" customHeight="1" x14ac:dyDescent="0.25">
      <c r="A102" s="45">
        <f t="shared" si="9"/>
        <v>13</v>
      </c>
      <c r="B102" s="58" t="s">
        <v>108</v>
      </c>
      <c r="C102" s="52" t="s">
        <v>232</v>
      </c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4"/>
      <c r="U102" s="61">
        <f t="shared" si="8"/>
        <v>0</v>
      </c>
    </row>
    <row r="103" spans="1:21" ht="13.5" customHeight="1" x14ac:dyDescent="0.25">
      <c r="A103" s="45">
        <f t="shared" si="9"/>
        <v>14</v>
      </c>
      <c r="B103" s="58" t="s">
        <v>109</v>
      </c>
      <c r="C103" s="52" t="s">
        <v>233</v>
      </c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4"/>
      <c r="U103" s="61">
        <f t="shared" si="8"/>
        <v>0</v>
      </c>
    </row>
    <row r="104" spans="1:21" ht="12" customHeight="1" x14ac:dyDescent="0.25">
      <c r="A104" s="45">
        <f t="shared" si="9"/>
        <v>15</v>
      </c>
      <c r="B104" s="58" t="s">
        <v>110</v>
      </c>
      <c r="C104" s="52" t="s">
        <v>231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4"/>
      <c r="U104" s="61">
        <f t="shared" si="8"/>
        <v>0</v>
      </c>
    </row>
    <row r="105" spans="1:21" ht="25.5" x14ac:dyDescent="0.25">
      <c r="A105" s="45">
        <f t="shared" si="9"/>
        <v>16</v>
      </c>
      <c r="B105" s="58" t="s">
        <v>111</v>
      </c>
      <c r="C105" s="52" t="s">
        <v>230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4"/>
      <c r="U105" s="61">
        <f t="shared" si="8"/>
        <v>0</v>
      </c>
    </row>
    <row r="106" spans="1:21" x14ac:dyDescent="0.25">
      <c r="A106" s="45">
        <f t="shared" si="9"/>
        <v>17</v>
      </c>
      <c r="B106" s="58" t="s">
        <v>112</v>
      </c>
      <c r="C106" s="52" t="s">
        <v>230</v>
      </c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4"/>
      <c r="U106" s="61">
        <f t="shared" si="8"/>
        <v>0</v>
      </c>
    </row>
    <row r="107" spans="1:21" ht="38.25" customHeight="1" x14ac:dyDescent="0.25">
      <c r="A107" s="45">
        <f t="shared" si="9"/>
        <v>18</v>
      </c>
      <c r="B107" s="58" t="s">
        <v>113</v>
      </c>
      <c r="C107" s="52" t="s">
        <v>230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4"/>
      <c r="U107" s="61">
        <f t="shared" si="8"/>
        <v>0</v>
      </c>
    </row>
    <row r="108" spans="1:21" ht="39" customHeight="1" x14ac:dyDescent="0.25">
      <c r="A108" s="45">
        <f t="shared" si="9"/>
        <v>19</v>
      </c>
      <c r="B108" s="58" t="s">
        <v>114</v>
      </c>
      <c r="C108" s="52" t="s">
        <v>234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4"/>
      <c r="U108" s="61">
        <f t="shared" si="8"/>
        <v>0</v>
      </c>
    </row>
    <row r="109" spans="1:21" x14ac:dyDescent="0.25">
      <c r="A109" s="45">
        <f t="shared" si="9"/>
        <v>20</v>
      </c>
      <c r="B109" s="58" t="s">
        <v>115</v>
      </c>
      <c r="C109" s="52" t="s">
        <v>235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4"/>
      <c r="U109" s="61">
        <f t="shared" si="8"/>
        <v>0</v>
      </c>
    </row>
    <row r="110" spans="1:21" x14ac:dyDescent="0.25">
      <c r="A110" s="45">
        <f t="shared" si="9"/>
        <v>21</v>
      </c>
      <c r="B110" s="58" t="s">
        <v>116</v>
      </c>
      <c r="C110" s="52" t="s">
        <v>235</v>
      </c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4"/>
      <c r="U110" s="61">
        <f t="shared" si="8"/>
        <v>0</v>
      </c>
    </row>
    <row r="111" spans="1:21" x14ac:dyDescent="0.25">
      <c r="A111" s="45">
        <f t="shared" si="9"/>
        <v>22</v>
      </c>
      <c r="B111" s="58" t="s">
        <v>117</v>
      </c>
      <c r="C111" s="52" t="s">
        <v>230</v>
      </c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4"/>
      <c r="U111" s="61">
        <f t="shared" si="8"/>
        <v>0</v>
      </c>
    </row>
    <row r="112" spans="1:21" ht="23.25" customHeight="1" x14ac:dyDescent="0.25">
      <c r="A112" s="45">
        <f t="shared" si="9"/>
        <v>23</v>
      </c>
      <c r="B112" s="58" t="s">
        <v>118</v>
      </c>
      <c r="C112" s="52" t="s">
        <v>235</v>
      </c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4"/>
      <c r="U112" s="61">
        <f t="shared" si="8"/>
        <v>0</v>
      </c>
    </row>
    <row r="113" spans="1:21" x14ac:dyDescent="0.2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8"/>
      <c r="U113" s="62"/>
    </row>
    <row r="114" spans="1:21" x14ac:dyDescent="0.25">
      <c r="B114" s="49"/>
      <c r="C114" s="49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8"/>
      <c r="U114" s="62"/>
    </row>
    <row r="115" spans="1:21" ht="23.25" customHeight="1" x14ac:dyDescent="0.25">
      <c r="A115" s="223" t="str">
        <f>'PARÃMETROS - NÃO MEXER !'!B7</f>
        <v>Grupo 4 - Atividades de Gestão e Representação</v>
      </c>
      <c r="B115" s="224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5"/>
    </row>
    <row r="116" spans="1:21" x14ac:dyDescent="0.25">
      <c r="A116" s="216" t="s">
        <v>29</v>
      </c>
      <c r="B116" s="217"/>
      <c r="C116" s="218"/>
      <c r="D116" s="66">
        <f>C3</f>
        <v>0</v>
      </c>
      <c r="E116" s="66">
        <f>D116-1</f>
        <v>-1</v>
      </c>
      <c r="F116" s="66">
        <f t="shared" ref="F116:N116" si="10">E116-1</f>
        <v>-2</v>
      </c>
      <c r="G116" s="66">
        <f t="shared" si="10"/>
        <v>-3</v>
      </c>
      <c r="H116" s="66">
        <f t="shared" si="10"/>
        <v>-4</v>
      </c>
      <c r="I116" s="66">
        <f t="shared" si="10"/>
        <v>-5</v>
      </c>
      <c r="J116" s="66">
        <f t="shared" si="10"/>
        <v>-6</v>
      </c>
      <c r="K116" s="66">
        <f t="shared" si="10"/>
        <v>-7</v>
      </c>
      <c r="L116" s="66">
        <f t="shared" si="10"/>
        <v>-8</v>
      </c>
      <c r="M116" s="66">
        <f t="shared" si="10"/>
        <v>-9</v>
      </c>
      <c r="N116" s="66">
        <f t="shared" si="10"/>
        <v>-10</v>
      </c>
      <c r="O116" s="66">
        <f>N116-1</f>
        <v>-11</v>
      </c>
      <c r="P116" s="66">
        <f>O116-1</f>
        <v>-12</v>
      </c>
      <c r="Q116" s="66">
        <f>P116-1</f>
        <v>-13</v>
      </c>
      <c r="R116" s="66">
        <f>Q116-1</f>
        <v>-14</v>
      </c>
      <c r="S116" s="66">
        <f>R116-1</f>
        <v>-15</v>
      </c>
      <c r="T116" s="66" t="s">
        <v>272</v>
      </c>
      <c r="U116" s="207" t="s">
        <v>261</v>
      </c>
    </row>
    <row r="117" spans="1:21" ht="15" customHeight="1" x14ac:dyDescent="0.25">
      <c r="A117" s="74"/>
      <c r="B117" s="75"/>
      <c r="C117" s="6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 t="s">
        <v>273</v>
      </c>
      <c r="U117" s="193"/>
    </row>
    <row r="118" spans="1:21" s="1" customFormat="1" x14ac:dyDescent="0.25">
      <c r="A118" s="206" t="s">
        <v>289</v>
      </c>
      <c r="B118" s="203"/>
      <c r="C118" s="38" t="s">
        <v>276</v>
      </c>
      <c r="D118" s="39" t="s">
        <v>28</v>
      </c>
      <c r="E118" s="39" t="s">
        <v>28</v>
      </c>
      <c r="F118" s="39" t="s">
        <v>28</v>
      </c>
      <c r="G118" s="39" t="s">
        <v>28</v>
      </c>
      <c r="H118" s="39" t="s">
        <v>28</v>
      </c>
      <c r="I118" s="39" t="s">
        <v>28</v>
      </c>
      <c r="J118" s="39" t="s">
        <v>28</v>
      </c>
      <c r="K118" s="39" t="s">
        <v>28</v>
      </c>
      <c r="L118" s="39" t="s">
        <v>28</v>
      </c>
      <c r="M118" s="39" t="s">
        <v>28</v>
      </c>
      <c r="N118" s="39" t="s">
        <v>28</v>
      </c>
      <c r="O118" s="39" t="s">
        <v>28</v>
      </c>
      <c r="P118" s="39" t="s">
        <v>28</v>
      </c>
      <c r="Q118" s="39" t="s">
        <v>28</v>
      </c>
      <c r="R118" s="39" t="s">
        <v>28</v>
      </c>
      <c r="S118" s="39" t="s">
        <v>28</v>
      </c>
      <c r="T118" s="39" t="s">
        <v>28</v>
      </c>
      <c r="U118" s="208"/>
    </row>
    <row r="119" spans="1:21" x14ac:dyDescent="0.25">
      <c r="A119" s="40">
        <v>1</v>
      </c>
      <c r="B119" s="72" t="s">
        <v>120</v>
      </c>
      <c r="C119" s="42" t="s">
        <v>236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4"/>
      <c r="U119" s="61">
        <f>SUM(D119:S119)</f>
        <v>0</v>
      </c>
    </row>
    <row r="120" spans="1:21" x14ac:dyDescent="0.25">
      <c r="A120" s="45">
        <f>A119+1</f>
        <v>2</v>
      </c>
      <c r="B120" s="72" t="s">
        <v>121</v>
      </c>
      <c r="C120" s="42" t="s">
        <v>236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4"/>
      <c r="U120" s="61">
        <f t="shared" ref="U120:U139" si="11">SUM(D120:S120)</f>
        <v>0</v>
      </c>
    </row>
    <row r="121" spans="1:21" x14ac:dyDescent="0.25">
      <c r="A121" s="45">
        <f t="shared" ref="A121:A139" si="12">A120+1</f>
        <v>3</v>
      </c>
      <c r="B121" s="72" t="s">
        <v>122</v>
      </c>
      <c r="C121" s="42" t="s">
        <v>236</v>
      </c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4"/>
      <c r="U121" s="61">
        <f t="shared" si="11"/>
        <v>0</v>
      </c>
    </row>
    <row r="122" spans="1:21" x14ac:dyDescent="0.25">
      <c r="A122" s="45">
        <f t="shared" si="12"/>
        <v>4</v>
      </c>
      <c r="B122" s="72" t="s">
        <v>123</v>
      </c>
      <c r="C122" s="42" t="s">
        <v>236</v>
      </c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4"/>
      <c r="U122" s="61">
        <f t="shared" si="11"/>
        <v>0</v>
      </c>
    </row>
    <row r="123" spans="1:21" x14ac:dyDescent="0.25">
      <c r="A123" s="45">
        <f t="shared" si="12"/>
        <v>5</v>
      </c>
      <c r="B123" s="72" t="s">
        <v>124</v>
      </c>
      <c r="C123" s="42" t="s">
        <v>236</v>
      </c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4"/>
      <c r="U123" s="61">
        <f t="shared" si="11"/>
        <v>0</v>
      </c>
    </row>
    <row r="124" spans="1:21" x14ac:dyDescent="0.25">
      <c r="A124" s="45">
        <f t="shared" si="12"/>
        <v>6</v>
      </c>
      <c r="B124" s="72" t="s">
        <v>125</v>
      </c>
      <c r="C124" s="42" t="s">
        <v>236</v>
      </c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4"/>
      <c r="U124" s="61">
        <f t="shared" si="11"/>
        <v>0</v>
      </c>
    </row>
    <row r="125" spans="1:21" x14ac:dyDescent="0.25">
      <c r="A125" s="45">
        <f t="shared" si="12"/>
        <v>7</v>
      </c>
      <c r="B125" s="72" t="s">
        <v>126</v>
      </c>
      <c r="C125" s="42" t="s">
        <v>236</v>
      </c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4"/>
      <c r="U125" s="61">
        <f t="shared" si="11"/>
        <v>0</v>
      </c>
    </row>
    <row r="126" spans="1:21" ht="38.25" x14ac:dyDescent="0.25">
      <c r="A126" s="45">
        <f t="shared" si="12"/>
        <v>8</v>
      </c>
      <c r="B126" s="73" t="s">
        <v>282</v>
      </c>
      <c r="C126" s="42" t="s">
        <v>236</v>
      </c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4"/>
      <c r="U126" s="61">
        <f t="shared" si="11"/>
        <v>0</v>
      </c>
    </row>
    <row r="127" spans="1:21" x14ac:dyDescent="0.25">
      <c r="A127" s="45">
        <f t="shared" si="12"/>
        <v>9</v>
      </c>
      <c r="B127" s="73" t="s">
        <v>128</v>
      </c>
      <c r="C127" s="42" t="s">
        <v>236</v>
      </c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4"/>
      <c r="U127" s="61">
        <f t="shared" si="11"/>
        <v>0</v>
      </c>
    </row>
    <row r="128" spans="1:21" x14ac:dyDescent="0.25">
      <c r="A128" s="45">
        <f t="shared" si="12"/>
        <v>10</v>
      </c>
      <c r="B128" s="73" t="s">
        <v>129</v>
      </c>
      <c r="C128" s="42" t="s">
        <v>236</v>
      </c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4"/>
      <c r="U128" s="61">
        <f t="shared" si="11"/>
        <v>0</v>
      </c>
    </row>
    <row r="129" spans="1:21" ht="25.5" x14ac:dyDescent="0.25">
      <c r="A129" s="45">
        <f t="shared" si="12"/>
        <v>11</v>
      </c>
      <c r="B129" s="73" t="s">
        <v>283</v>
      </c>
      <c r="C129" s="42" t="s">
        <v>236</v>
      </c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4"/>
      <c r="U129" s="61">
        <f t="shared" si="11"/>
        <v>0</v>
      </c>
    </row>
    <row r="130" spans="1:21" ht="30" customHeight="1" x14ac:dyDescent="0.25">
      <c r="A130" s="45">
        <f t="shared" si="12"/>
        <v>12</v>
      </c>
      <c r="B130" s="73" t="s">
        <v>284</v>
      </c>
      <c r="C130" s="42" t="s">
        <v>236</v>
      </c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4"/>
      <c r="U130" s="61">
        <f t="shared" si="11"/>
        <v>0</v>
      </c>
    </row>
    <row r="131" spans="1:21" x14ac:dyDescent="0.25">
      <c r="A131" s="45">
        <f t="shared" si="12"/>
        <v>13</v>
      </c>
      <c r="B131" s="73" t="s">
        <v>132</v>
      </c>
      <c r="C131" s="42" t="s">
        <v>236</v>
      </c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4"/>
      <c r="U131" s="61">
        <f t="shared" si="11"/>
        <v>0</v>
      </c>
    </row>
    <row r="132" spans="1:21" x14ac:dyDescent="0.25">
      <c r="A132" s="45">
        <f t="shared" si="12"/>
        <v>14</v>
      </c>
      <c r="B132" s="73" t="s">
        <v>133</v>
      </c>
      <c r="C132" s="42" t="s">
        <v>237</v>
      </c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4"/>
      <c r="U132" s="61">
        <f t="shared" si="11"/>
        <v>0</v>
      </c>
    </row>
    <row r="133" spans="1:21" ht="25.5" x14ac:dyDescent="0.25">
      <c r="A133" s="45">
        <f t="shared" si="12"/>
        <v>15</v>
      </c>
      <c r="B133" s="73" t="s">
        <v>134</v>
      </c>
      <c r="C133" s="42" t="s">
        <v>236</v>
      </c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4"/>
      <c r="U133" s="61">
        <f t="shared" si="11"/>
        <v>0</v>
      </c>
    </row>
    <row r="134" spans="1:21" ht="25.5" x14ac:dyDescent="0.25">
      <c r="A134" s="45">
        <f t="shared" si="12"/>
        <v>16</v>
      </c>
      <c r="B134" s="73" t="s">
        <v>135</v>
      </c>
      <c r="C134" s="42" t="s">
        <v>236</v>
      </c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4"/>
      <c r="U134" s="61">
        <f t="shared" si="11"/>
        <v>0</v>
      </c>
    </row>
    <row r="135" spans="1:21" ht="25.5" x14ac:dyDescent="0.25">
      <c r="A135" s="45">
        <f t="shared" si="12"/>
        <v>17</v>
      </c>
      <c r="B135" s="73" t="s">
        <v>285</v>
      </c>
      <c r="C135" s="42" t="s">
        <v>236</v>
      </c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4"/>
      <c r="U135" s="61">
        <f t="shared" si="11"/>
        <v>0</v>
      </c>
    </row>
    <row r="136" spans="1:21" ht="25.5" x14ac:dyDescent="0.25">
      <c r="A136" s="45">
        <f t="shared" si="12"/>
        <v>18</v>
      </c>
      <c r="B136" s="72" t="s">
        <v>137</v>
      </c>
      <c r="C136" s="42" t="s">
        <v>236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4"/>
      <c r="U136" s="61">
        <f t="shared" si="11"/>
        <v>0</v>
      </c>
    </row>
    <row r="137" spans="1:21" ht="30" customHeight="1" x14ac:dyDescent="0.25">
      <c r="A137" s="45">
        <f t="shared" si="12"/>
        <v>19</v>
      </c>
      <c r="B137" s="72" t="s">
        <v>138</v>
      </c>
      <c r="C137" s="42" t="s">
        <v>238</v>
      </c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4"/>
      <c r="U137" s="61">
        <f t="shared" si="11"/>
        <v>0</v>
      </c>
    </row>
    <row r="138" spans="1:21" ht="25.5" x14ac:dyDescent="0.25">
      <c r="A138" s="45">
        <f t="shared" si="12"/>
        <v>20</v>
      </c>
      <c r="B138" s="72" t="s">
        <v>139</v>
      </c>
      <c r="C138" s="42" t="s">
        <v>230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4"/>
      <c r="U138" s="61">
        <f t="shared" si="11"/>
        <v>0</v>
      </c>
    </row>
    <row r="139" spans="1:21" ht="25.5" x14ac:dyDescent="0.25">
      <c r="A139" s="45">
        <f t="shared" si="12"/>
        <v>21</v>
      </c>
      <c r="B139" s="72" t="s">
        <v>140</v>
      </c>
      <c r="C139" s="42" t="s">
        <v>227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4"/>
      <c r="U139" s="61">
        <f t="shared" si="11"/>
        <v>0</v>
      </c>
    </row>
    <row r="140" spans="1:21" x14ac:dyDescent="0.25">
      <c r="B140" s="209"/>
      <c r="C140" s="209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8"/>
      <c r="U140" s="62"/>
    </row>
    <row r="141" spans="1:21" x14ac:dyDescent="0.25">
      <c r="B141" s="49"/>
      <c r="C141" s="49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8"/>
      <c r="U141" s="62"/>
    </row>
    <row r="142" spans="1:21" ht="21" customHeight="1" x14ac:dyDescent="0.25">
      <c r="B142" s="170"/>
      <c r="C142" s="170"/>
      <c r="D142" s="170"/>
      <c r="E142" s="170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</row>
    <row r="143" spans="1:21" ht="23.25" customHeight="1" x14ac:dyDescent="0.25">
      <c r="A143" s="213" t="str">
        <f>'PARÃMETROS - NÃO MEXER !'!B8</f>
        <v>Grupo 5 - Qualificação Acadêmico-Profissional e Outras Atividades</v>
      </c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5"/>
    </row>
    <row r="144" spans="1:21" x14ac:dyDescent="0.25">
      <c r="A144" s="210" t="s">
        <v>29</v>
      </c>
      <c r="B144" s="211"/>
      <c r="C144" s="212"/>
      <c r="D144" s="76">
        <f>C3</f>
        <v>0</v>
      </c>
      <c r="E144" s="66">
        <f>D144-1</f>
        <v>-1</v>
      </c>
      <c r="F144" s="66">
        <f t="shared" ref="F144:N144" si="13">E144-1</f>
        <v>-2</v>
      </c>
      <c r="G144" s="66">
        <f t="shared" si="13"/>
        <v>-3</v>
      </c>
      <c r="H144" s="66">
        <f t="shared" si="13"/>
        <v>-4</v>
      </c>
      <c r="I144" s="66">
        <f t="shared" si="13"/>
        <v>-5</v>
      </c>
      <c r="J144" s="66">
        <f t="shared" si="13"/>
        <v>-6</v>
      </c>
      <c r="K144" s="66">
        <f t="shared" si="13"/>
        <v>-7</v>
      </c>
      <c r="L144" s="66">
        <f t="shared" si="13"/>
        <v>-8</v>
      </c>
      <c r="M144" s="66">
        <f t="shared" si="13"/>
        <v>-9</v>
      </c>
      <c r="N144" s="66">
        <f t="shared" si="13"/>
        <v>-10</v>
      </c>
      <c r="O144" s="66">
        <f>N144-1</f>
        <v>-11</v>
      </c>
      <c r="P144" s="66">
        <f>O144-1</f>
        <v>-12</v>
      </c>
      <c r="Q144" s="66">
        <f>P144-1</f>
        <v>-13</v>
      </c>
      <c r="R144" s="66">
        <f>Q144-1</f>
        <v>-14</v>
      </c>
      <c r="S144" s="66">
        <f>R144-1</f>
        <v>-15</v>
      </c>
      <c r="T144" s="66" t="s">
        <v>272</v>
      </c>
      <c r="U144" s="204" t="s">
        <v>261</v>
      </c>
    </row>
    <row r="145" spans="1:21" ht="15" customHeight="1" x14ac:dyDescent="0.25">
      <c r="A145" s="74"/>
      <c r="B145" s="75"/>
      <c r="C145" s="65"/>
      <c r="D145" s="15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 t="s">
        <v>273</v>
      </c>
      <c r="U145" s="205"/>
    </row>
    <row r="146" spans="1:21" s="1" customFormat="1" x14ac:dyDescent="0.25">
      <c r="A146" s="203" t="s">
        <v>290</v>
      </c>
      <c r="B146" s="203"/>
      <c r="C146" s="37" t="s">
        <v>276</v>
      </c>
      <c r="D146" s="39" t="s">
        <v>28</v>
      </c>
      <c r="E146" s="37" t="s">
        <v>28</v>
      </c>
      <c r="F146" s="37" t="s">
        <v>28</v>
      </c>
      <c r="G146" s="37" t="s">
        <v>28</v>
      </c>
      <c r="H146" s="37" t="s">
        <v>28</v>
      </c>
      <c r="I146" s="37" t="s">
        <v>28</v>
      </c>
      <c r="J146" s="37" t="s">
        <v>28</v>
      </c>
      <c r="K146" s="37" t="s">
        <v>28</v>
      </c>
      <c r="L146" s="37" t="s">
        <v>28</v>
      </c>
      <c r="M146" s="37" t="s">
        <v>28</v>
      </c>
      <c r="N146" s="37" t="s">
        <v>28</v>
      </c>
      <c r="O146" s="37" t="s">
        <v>28</v>
      </c>
      <c r="P146" s="37" t="s">
        <v>28</v>
      </c>
      <c r="Q146" s="37" t="s">
        <v>28</v>
      </c>
      <c r="R146" s="37" t="s">
        <v>28</v>
      </c>
      <c r="S146" s="37" t="s">
        <v>28</v>
      </c>
      <c r="T146" s="37" t="s">
        <v>28</v>
      </c>
      <c r="U146" s="194"/>
    </row>
    <row r="147" spans="1:21" x14ac:dyDescent="0.25">
      <c r="A147" s="40">
        <v>1</v>
      </c>
      <c r="B147" s="73" t="s">
        <v>141</v>
      </c>
      <c r="C147" s="42" t="s">
        <v>236</v>
      </c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4"/>
      <c r="U147" s="61">
        <f>SUM(D147:S147)</f>
        <v>0</v>
      </c>
    </row>
    <row r="148" spans="1:21" ht="51" x14ac:dyDescent="0.25">
      <c r="A148" s="45">
        <f>A147+1</f>
        <v>2</v>
      </c>
      <c r="B148" s="73" t="s">
        <v>142</v>
      </c>
      <c r="C148" s="77" t="s">
        <v>236</v>
      </c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5"/>
      <c r="U148" s="61">
        <f t="shared" ref="U148:U164" si="14">SUM(D148:S148)</f>
        <v>0</v>
      </c>
    </row>
    <row r="149" spans="1:21" ht="25.5" x14ac:dyDescent="0.25">
      <c r="A149" s="78">
        <f t="shared" ref="A149:A164" si="15">A148+1</f>
        <v>3</v>
      </c>
      <c r="B149" s="73" t="s">
        <v>195</v>
      </c>
      <c r="C149" s="42" t="s">
        <v>230</v>
      </c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  <c r="U149" s="61">
        <f t="shared" si="14"/>
        <v>0</v>
      </c>
    </row>
    <row r="150" spans="1:21" ht="25.5" x14ac:dyDescent="0.25">
      <c r="A150" s="45">
        <f t="shared" si="15"/>
        <v>4</v>
      </c>
      <c r="B150" s="73" t="s">
        <v>144</v>
      </c>
      <c r="C150" s="42" t="s">
        <v>239</v>
      </c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4"/>
      <c r="U150" s="61">
        <f t="shared" si="14"/>
        <v>0</v>
      </c>
    </row>
    <row r="151" spans="1:21" ht="25.5" x14ac:dyDescent="0.25">
      <c r="A151" s="45">
        <f t="shared" si="15"/>
        <v>5</v>
      </c>
      <c r="B151" s="73" t="s">
        <v>145</v>
      </c>
      <c r="C151" s="42" t="s">
        <v>235</v>
      </c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4"/>
      <c r="U151" s="61">
        <f t="shared" si="14"/>
        <v>0</v>
      </c>
    </row>
    <row r="152" spans="1:21" ht="38.25" x14ac:dyDescent="0.25">
      <c r="A152" s="45">
        <f t="shared" si="15"/>
        <v>6</v>
      </c>
      <c r="B152" s="73" t="s">
        <v>146</v>
      </c>
      <c r="C152" s="77" t="s">
        <v>236</v>
      </c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5"/>
      <c r="U152" s="61">
        <f t="shared" si="14"/>
        <v>0</v>
      </c>
    </row>
    <row r="153" spans="1:21" x14ac:dyDescent="0.25">
      <c r="A153" s="78">
        <f t="shared" si="15"/>
        <v>7</v>
      </c>
      <c r="B153" s="72" t="s">
        <v>147</v>
      </c>
      <c r="C153" s="42" t="s">
        <v>209</v>
      </c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4"/>
      <c r="U153" s="61">
        <f t="shared" si="14"/>
        <v>0</v>
      </c>
    </row>
    <row r="154" spans="1:21" x14ac:dyDescent="0.25">
      <c r="A154" s="45">
        <f t="shared" si="15"/>
        <v>8</v>
      </c>
      <c r="B154" s="72" t="s">
        <v>148</v>
      </c>
      <c r="C154" s="42" t="s">
        <v>209</v>
      </c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4"/>
      <c r="U154" s="61">
        <f t="shared" si="14"/>
        <v>0</v>
      </c>
    </row>
    <row r="155" spans="1:21" ht="25.5" x14ac:dyDescent="0.25">
      <c r="A155" s="45">
        <f t="shared" si="15"/>
        <v>9</v>
      </c>
      <c r="B155" s="73" t="s">
        <v>149</v>
      </c>
      <c r="C155" s="42" t="s">
        <v>209</v>
      </c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4"/>
      <c r="U155" s="61">
        <f t="shared" si="14"/>
        <v>0</v>
      </c>
    </row>
    <row r="156" spans="1:21" ht="29.25" customHeight="1" x14ac:dyDescent="0.25">
      <c r="A156" s="45">
        <f t="shared" si="15"/>
        <v>10</v>
      </c>
      <c r="B156" s="73" t="s">
        <v>286</v>
      </c>
      <c r="C156" s="42" t="s">
        <v>240</v>
      </c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4"/>
      <c r="U156" s="61">
        <f t="shared" si="14"/>
        <v>0</v>
      </c>
    </row>
    <row r="157" spans="1:21" ht="25.5" x14ac:dyDescent="0.25">
      <c r="A157" s="45">
        <f t="shared" si="15"/>
        <v>11</v>
      </c>
      <c r="B157" s="73" t="s">
        <v>287</v>
      </c>
      <c r="C157" s="42" t="s">
        <v>240</v>
      </c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4"/>
      <c r="U157" s="61">
        <f t="shared" si="14"/>
        <v>0</v>
      </c>
    </row>
    <row r="158" spans="1:21" ht="25.5" x14ac:dyDescent="0.25">
      <c r="A158" s="45">
        <f t="shared" si="15"/>
        <v>12</v>
      </c>
      <c r="B158" s="72" t="s">
        <v>152</v>
      </c>
      <c r="C158" s="77" t="s">
        <v>236</v>
      </c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5"/>
      <c r="U158" s="61">
        <f t="shared" si="14"/>
        <v>0</v>
      </c>
    </row>
    <row r="159" spans="1:21" x14ac:dyDescent="0.25">
      <c r="A159" s="78">
        <f t="shared" si="15"/>
        <v>13</v>
      </c>
      <c r="B159" s="72" t="s">
        <v>196</v>
      </c>
      <c r="C159" s="42" t="s">
        <v>231</v>
      </c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4"/>
      <c r="U159" s="61">
        <f t="shared" si="14"/>
        <v>0</v>
      </c>
    </row>
    <row r="160" spans="1:21" ht="25.5" x14ac:dyDescent="0.25">
      <c r="A160" s="45">
        <f t="shared" si="15"/>
        <v>14</v>
      </c>
      <c r="B160" s="72" t="s">
        <v>153</v>
      </c>
      <c r="C160" s="77" t="s">
        <v>236</v>
      </c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5"/>
      <c r="U160" s="61">
        <f t="shared" si="14"/>
        <v>0</v>
      </c>
    </row>
    <row r="161" spans="1:21" ht="25.5" x14ac:dyDescent="0.25">
      <c r="A161" s="78">
        <f t="shared" si="15"/>
        <v>15</v>
      </c>
      <c r="B161" s="72" t="s">
        <v>197</v>
      </c>
      <c r="C161" s="77" t="s">
        <v>236</v>
      </c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5"/>
      <c r="U161" s="61">
        <f t="shared" si="14"/>
        <v>0</v>
      </c>
    </row>
    <row r="162" spans="1:21" x14ac:dyDescent="0.25">
      <c r="A162" s="78">
        <f t="shared" si="15"/>
        <v>16</v>
      </c>
      <c r="B162" s="72" t="s">
        <v>155</v>
      </c>
      <c r="C162" s="42" t="s">
        <v>230</v>
      </c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4"/>
      <c r="U162" s="61">
        <f t="shared" si="14"/>
        <v>0</v>
      </c>
    </row>
    <row r="163" spans="1:21" ht="25.5" x14ac:dyDescent="0.25">
      <c r="A163" s="45">
        <f t="shared" si="15"/>
        <v>17</v>
      </c>
      <c r="B163" s="72" t="s">
        <v>156</v>
      </c>
      <c r="C163" s="42" t="s">
        <v>241</v>
      </c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4"/>
      <c r="U163" s="61">
        <f t="shared" si="14"/>
        <v>0</v>
      </c>
    </row>
    <row r="164" spans="1:21" x14ac:dyDescent="0.25">
      <c r="A164" s="45">
        <f t="shared" si="15"/>
        <v>18</v>
      </c>
      <c r="B164" s="72" t="s">
        <v>45</v>
      </c>
      <c r="C164" s="42" t="s">
        <v>230</v>
      </c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4"/>
      <c r="U164" s="61">
        <f t="shared" si="14"/>
        <v>0</v>
      </c>
    </row>
  </sheetData>
  <mergeCells count="36">
    <mergeCell ref="A1:T1"/>
    <mergeCell ref="D17:T17"/>
    <mergeCell ref="A115:U115"/>
    <mergeCell ref="U52:U54"/>
    <mergeCell ref="B83:C83"/>
    <mergeCell ref="A53:C53"/>
    <mergeCell ref="A54:B54"/>
    <mergeCell ref="A88:C88"/>
    <mergeCell ref="A89:B89"/>
    <mergeCell ref="A51:U51"/>
    <mergeCell ref="A52:C52"/>
    <mergeCell ref="B17:C17"/>
    <mergeCell ref="B16:C16"/>
    <mergeCell ref="C4:T4"/>
    <mergeCell ref="A22:U22"/>
    <mergeCell ref="U87:U89"/>
    <mergeCell ref="A87:C87"/>
    <mergeCell ref="A146:B146"/>
    <mergeCell ref="U144:U146"/>
    <mergeCell ref="A118:B118"/>
    <mergeCell ref="U116:U118"/>
    <mergeCell ref="B140:C140"/>
    <mergeCell ref="A144:C144"/>
    <mergeCell ref="A143:U143"/>
    <mergeCell ref="A116:C116"/>
    <mergeCell ref="C5:T5"/>
    <mergeCell ref="B14:C14"/>
    <mergeCell ref="B15:C15"/>
    <mergeCell ref="A20:U20"/>
    <mergeCell ref="A21:U21"/>
    <mergeCell ref="A86:U86"/>
    <mergeCell ref="A84:U84"/>
    <mergeCell ref="A85:U85"/>
    <mergeCell ref="A25:B25"/>
    <mergeCell ref="U23:U25"/>
    <mergeCell ref="A23:C23"/>
  </mergeCells>
  <phoneticPr fontId="6" type="noConversion"/>
  <dataValidations count="2">
    <dataValidation type="whole" allowBlank="1" showInputMessage="1" showErrorMessage="1" sqref="D147:T164 D26:T48 D90:T112 D55:T82 D119:T139" xr:uid="{00000000-0002-0000-0000-000000000000}">
      <formula1>0</formula1>
      <formula2>10000</formula2>
    </dataValidation>
    <dataValidation type="whole" allowBlank="1" showInputMessage="1" showErrorMessage="1" sqref="D8:J10 C6:C7" xr:uid="{00000000-0002-0000-0000-000001000000}">
      <formula1>1950</formula1>
      <formula2>2015</formula2>
    </dataValidation>
  </dataValidations>
  <printOptions horizontalCentered="1"/>
  <pageMargins left="0" right="0" top="0.19685039370078741" bottom="0.19685039370078741" header="0" footer="0"/>
  <pageSetup paperSize="9" scale="82" fitToHeight="0" orientation="landscape" r:id="rId1"/>
  <headerFooter>
    <oddFooter>&amp;L&amp;F</oddFooter>
  </headerFooter>
  <rowBreaks count="5" manualBreakCount="5">
    <brk id="19" max="16383" man="1"/>
    <brk id="50" max="16383" man="1"/>
    <brk id="85" max="16383" man="1"/>
    <brk id="114" max="16383" man="1"/>
    <brk id="1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V142"/>
  <sheetViews>
    <sheetView topLeftCell="A136" workbookViewId="0">
      <selection sqref="A1:U1"/>
    </sheetView>
  </sheetViews>
  <sheetFormatPr defaultRowHeight="15" x14ac:dyDescent="0.25"/>
  <cols>
    <col min="1" max="1" width="3" style="81" bestFit="1" customWidth="1"/>
    <col min="2" max="2" width="46.28515625" style="81" customWidth="1"/>
    <col min="3" max="3" width="10.140625" style="81" bestFit="1" customWidth="1"/>
    <col min="4" max="4" width="6.28515625" style="81" customWidth="1"/>
    <col min="5" max="5" width="5.5703125" style="81" bestFit="1" customWidth="1"/>
    <col min="6" max="9" width="5" style="81" bestFit="1" customWidth="1"/>
    <col min="10" max="10" width="5.42578125" style="81" customWidth="1"/>
    <col min="11" max="13" width="5" style="81" bestFit="1" customWidth="1"/>
    <col min="14" max="15" width="5.5703125" style="81" bestFit="1" customWidth="1"/>
    <col min="16" max="19" width="5" style="81" bestFit="1" customWidth="1"/>
    <col min="20" max="20" width="14.85546875" style="81" bestFit="1" customWidth="1"/>
    <col min="21" max="21" width="7.5703125" style="81" bestFit="1" customWidth="1"/>
    <col min="22" max="22" width="9.140625" style="81"/>
  </cols>
  <sheetData>
    <row r="1" spans="1:22" ht="26.25" x14ac:dyDescent="0.4">
      <c r="A1" s="254" t="s">
        <v>298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2" ht="23.25" customHeight="1" x14ac:dyDescent="0.35">
      <c r="A2" s="239" t="str">
        <f>'PARÃMETROS - NÃO MEXER !'!B4</f>
        <v>Grupo 1 - Atividades de Ensino Básico, Graduação e /ou Pós-graduação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1"/>
      <c r="U2" s="82"/>
    </row>
    <row r="3" spans="1:22" ht="45" x14ac:dyDescent="0.25">
      <c r="A3" s="242" t="s">
        <v>29</v>
      </c>
      <c r="B3" s="243"/>
      <c r="C3" s="244"/>
      <c r="D3" s="105">
        <f>PREENCHER!D23</f>
        <v>0</v>
      </c>
      <c r="E3" s="105">
        <f>D3-1</f>
        <v>-1</v>
      </c>
      <c r="F3" s="105">
        <f t="shared" ref="F3:R3" si="0">E3-1</f>
        <v>-2</v>
      </c>
      <c r="G3" s="105">
        <f t="shared" si="0"/>
        <v>-3</v>
      </c>
      <c r="H3" s="105">
        <f t="shared" si="0"/>
        <v>-4</v>
      </c>
      <c r="I3" s="105">
        <f t="shared" si="0"/>
        <v>-5</v>
      </c>
      <c r="J3" s="105">
        <f t="shared" si="0"/>
        <v>-6</v>
      </c>
      <c r="K3" s="105">
        <f t="shared" si="0"/>
        <v>-7</v>
      </c>
      <c r="L3" s="105">
        <f t="shared" si="0"/>
        <v>-8</v>
      </c>
      <c r="M3" s="105">
        <f t="shared" si="0"/>
        <v>-9</v>
      </c>
      <c r="N3" s="105">
        <f t="shared" si="0"/>
        <v>-10</v>
      </c>
      <c r="O3" s="105">
        <f>N3-1</f>
        <v>-11</v>
      </c>
      <c r="P3" s="105">
        <f t="shared" si="0"/>
        <v>-12</v>
      </c>
      <c r="Q3" s="105">
        <f t="shared" si="0"/>
        <v>-13</v>
      </c>
      <c r="R3" s="105">
        <f t="shared" si="0"/>
        <v>-14</v>
      </c>
      <c r="S3" s="105">
        <f>R3-1</f>
        <v>-15</v>
      </c>
      <c r="T3" s="105" t="s">
        <v>261</v>
      </c>
      <c r="U3" s="99" t="s">
        <v>260</v>
      </c>
      <c r="V3" s="85"/>
    </row>
    <row r="4" spans="1:22" x14ac:dyDescent="0.25">
      <c r="A4" s="101"/>
      <c r="B4" s="267" t="s">
        <v>21</v>
      </c>
      <c r="C4" s="267"/>
      <c r="D4" s="79" t="s">
        <v>28</v>
      </c>
      <c r="E4" s="79" t="s">
        <v>28</v>
      </c>
      <c r="F4" s="79" t="s">
        <v>28</v>
      </c>
      <c r="G4" s="79" t="s">
        <v>28</v>
      </c>
      <c r="H4" s="79" t="s">
        <v>28</v>
      </c>
      <c r="I4" s="79" t="s">
        <v>28</v>
      </c>
      <c r="J4" s="79" t="s">
        <v>28</v>
      </c>
      <c r="K4" s="79" t="s">
        <v>28</v>
      </c>
      <c r="L4" s="79" t="s">
        <v>28</v>
      </c>
      <c r="M4" s="79" t="s">
        <v>28</v>
      </c>
      <c r="N4" s="79" t="s">
        <v>28</v>
      </c>
      <c r="O4" s="79" t="s">
        <v>28</v>
      </c>
      <c r="P4" s="79" t="s">
        <v>28</v>
      </c>
      <c r="Q4" s="79" t="s">
        <v>28</v>
      </c>
      <c r="R4" s="79" t="s">
        <v>28</v>
      </c>
      <c r="S4" s="79" t="s">
        <v>28</v>
      </c>
      <c r="T4" s="79" t="s">
        <v>28</v>
      </c>
      <c r="U4" s="82"/>
    </row>
    <row r="5" spans="1:22" x14ac:dyDescent="0.25">
      <c r="A5" s="86">
        <v>1</v>
      </c>
      <c r="B5" s="41" t="s">
        <v>55</v>
      </c>
      <c r="C5" s="87" t="s">
        <v>28</v>
      </c>
      <c r="D5" s="88">
        <f>PREENCHER!D26*'PARÃMETROS - NÃO MEXER !'!E27</f>
        <v>0</v>
      </c>
      <c r="E5" s="88">
        <f>PREENCHER!E26*'PARÃMETROS - NÃO MEXER !'!E27</f>
        <v>0</v>
      </c>
      <c r="F5" s="88">
        <f>PREENCHER!F26*'PARÃMETROS - NÃO MEXER !'!E27</f>
        <v>0</v>
      </c>
      <c r="G5" s="88">
        <f>PREENCHER!G26*'PARÃMETROS - NÃO MEXER !'!E27</f>
        <v>0</v>
      </c>
      <c r="H5" s="88">
        <f>PREENCHER!H26*'PARÃMETROS - NÃO MEXER !'!E27</f>
        <v>0</v>
      </c>
      <c r="I5" s="88">
        <f>PREENCHER!I26*'PARÃMETROS - NÃO MEXER !'!E27</f>
        <v>0</v>
      </c>
      <c r="J5" s="88">
        <f>PREENCHER!J26*'PARÃMETROS - NÃO MEXER !'!E27</f>
        <v>0</v>
      </c>
      <c r="K5" s="88">
        <f>PREENCHER!K26*'PARÃMETROS - NÃO MEXER !'!E27</f>
        <v>0</v>
      </c>
      <c r="L5" s="88">
        <f>PREENCHER!L26*'PARÃMETROS - NÃO MEXER !'!E27</f>
        <v>0</v>
      </c>
      <c r="M5" s="88">
        <f>PREENCHER!M26*'PARÃMETROS - NÃO MEXER !'!E27</f>
        <v>0</v>
      </c>
      <c r="N5" s="88">
        <f>PREENCHER!N26*'PARÃMETROS - NÃO MEXER !'!E27</f>
        <v>0</v>
      </c>
      <c r="O5" s="88">
        <f>PREENCHER!O26*'PARÃMETROS - NÃO MEXER !'!E27</f>
        <v>0</v>
      </c>
      <c r="P5" s="88">
        <f>PREENCHER!P26*'PARÃMETROS - NÃO MEXER !'!E27</f>
        <v>0</v>
      </c>
      <c r="Q5" s="88">
        <f>PREENCHER!Q26*'PARÃMETROS - NÃO MEXER !'!E27</f>
        <v>0</v>
      </c>
      <c r="R5" s="88">
        <f>PREENCHER!R26*'PARÃMETROS - NÃO MEXER !'!E27</f>
        <v>0</v>
      </c>
      <c r="S5" s="88">
        <f>PREENCHER!S26*'PARÃMETROS - NÃO MEXER !'!E27</f>
        <v>0</v>
      </c>
      <c r="T5" s="89">
        <f>SUM(D5:S5)</f>
        <v>0</v>
      </c>
      <c r="U5" s="100">
        <f>SUM(D5:S5)</f>
        <v>0</v>
      </c>
      <c r="V5" s="90"/>
    </row>
    <row r="6" spans="1:22" ht="25.5" x14ac:dyDescent="0.25">
      <c r="A6" s="45">
        <f>A5+1</f>
        <v>2</v>
      </c>
      <c r="B6" s="41" t="s">
        <v>56</v>
      </c>
      <c r="C6" s="87" t="s">
        <v>28</v>
      </c>
      <c r="D6" s="88">
        <f>PREENCHER!D27*'PARÃMETROS - NÃO MEXER !'!E28</f>
        <v>0</v>
      </c>
      <c r="E6" s="88">
        <f>PREENCHER!E27*'PARÃMETROS - NÃO MEXER !'!E28</f>
        <v>0</v>
      </c>
      <c r="F6" s="88">
        <f>PREENCHER!F27*'PARÃMETROS - NÃO MEXER !'!E28</f>
        <v>0</v>
      </c>
      <c r="G6" s="88">
        <f>PREENCHER!G27*'PARÃMETROS - NÃO MEXER !'!E28</f>
        <v>0</v>
      </c>
      <c r="H6" s="88">
        <f>PREENCHER!H27*'PARÃMETROS - NÃO MEXER !'!E28</f>
        <v>0</v>
      </c>
      <c r="I6" s="88">
        <f>PREENCHER!I27*'PARÃMETROS - NÃO MEXER !'!E28</f>
        <v>0</v>
      </c>
      <c r="J6" s="88">
        <f>PREENCHER!J27*'PARÃMETROS - NÃO MEXER !'!E28</f>
        <v>0</v>
      </c>
      <c r="K6" s="88">
        <f>PREENCHER!K27*'PARÃMETROS - NÃO MEXER !'!E28</f>
        <v>0</v>
      </c>
      <c r="L6" s="88">
        <f>PREENCHER!L27*'PARÃMETROS - NÃO MEXER !'!E28</f>
        <v>0</v>
      </c>
      <c r="M6" s="88">
        <f>PREENCHER!M27*'PARÃMETROS - NÃO MEXER !'!E28</f>
        <v>0</v>
      </c>
      <c r="N6" s="88">
        <f>PREENCHER!N27*'PARÃMETROS - NÃO MEXER !'!E28</f>
        <v>0</v>
      </c>
      <c r="O6" s="88">
        <f>PREENCHER!O27*'PARÃMETROS - NÃO MEXER !'!E28</f>
        <v>0</v>
      </c>
      <c r="P6" s="88">
        <f>PREENCHER!P27*'PARÃMETROS - NÃO MEXER !'!E28</f>
        <v>0</v>
      </c>
      <c r="Q6" s="88">
        <f>PREENCHER!Q27*'PARÃMETROS - NÃO MEXER !'!E28</f>
        <v>0</v>
      </c>
      <c r="R6" s="88">
        <f>PREENCHER!R27*'PARÃMETROS - NÃO MEXER !'!E28</f>
        <v>0</v>
      </c>
      <c r="S6" s="88">
        <f>PREENCHER!S27*'PARÃMETROS - NÃO MEXER !'!E28</f>
        <v>0</v>
      </c>
      <c r="T6" s="89">
        <f t="shared" ref="T6:T27" si="1">SUM(D6:S6)</f>
        <v>0</v>
      </c>
      <c r="U6" s="100">
        <f>SUM(D6:S6)</f>
        <v>0</v>
      </c>
      <c r="V6" s="90"/>
    </row>
    <row r="7" spans="1:22" ht="45" x14ac:dyDescent="0.25">
      <c r="A7" s="45">
        <f t="shared" ref="A7:A27" si="2">A6+1</f>
        <v>3</v>
      </c>
      <c r="B7" s="41" t="s">
        <v>95</v>
      </c>
      <c r="C7" s="87" t="s">
        <v>28</v>
      </c>
      <c r="D7" s="88">
        <f>PREENCHER!D28*'PARÃMETROS - NÃO MEXER !'!E29</f>
        <v>0</v>
      </c>
      <c r="E7" s="88">
        <f>PREENCHER!E28*'PARÃMETROS - NÃO MEXER !'!E29</f>
        <v>0</v>
      </c>
      <c r="F7" s="88">
        <f>PREENCHER!F28*'PARÃMETROS - NÃO MEXER !'!E29</f>
        <v>0</v>
      </c>
      <c r="G7" s="88">
        <f>PREENCHER!G28*'PARÃMETROS - NÃO MEXER !'!E29</f>
        <v>0</v>
      </c>
      <c r="H7" s="88">
        <f>PREENCHER!H28*'PARÃMETROS - NÃO MEXER !'!E29</f>
        <v>0</v>
      </c>
      <c r="I7" s="88">
        <f>PREENCHER!I28*'PARÃMETROS - NÃO MEXER !'!E29</f>
        <v>0</v>
      </c>
      <c r="J7" s="88">
        <f>PREENCHER!J28*'PARÃMETROS - NÃO MEXER !'!E29</f>
        <v>0</v>
      </c>
      <c r="K7" s="88">
        <f>PREENCHER!K28*'PARÃMETROS - NÃO MEXER !'!E29</f>
        <v>0</v>
      </c>
      <c r="L7" s="88">
        <f>PREENCHER!L28*'PARÃMETROS - NÃO MEXER !'!E29</f>
        <v>0</v>
      </c>
      <c r="M7" s="88">
        <f>PREENCHER!M28*'PARÃMETROS - NÃO MEXER !'!E29</f>
        <v>0</v>
      </c>
      <c r="N7" s="88">
        <f>PREENCHER!N28*'PARÃMETROS - NÃO MEXER !'!E29</f>
        <v>0</v>
      </c>
      <c r="O7" s="88">
        <f>PREENCHER!O28*'PARÃMETROS - NÃO MEXER !'!E29</f>
        <v>0</v>
      </c>
      <c r="P7" s="88">
        <f>PREENCHER!P28*'PARÃMETROS - NÃO MEXER !'!E29</f>
        <v>0</v>
      </c>
      <c r="Q7" s="88">
        <f>PREENCHER!Q28*'PARÃMETROS - NÃO MEXER !'!E29</f>
        <v>0</v>
      </c>
      <c r="R7" s="88">
        <f>PREENCHER!R28*'PARÃMETROS - NÃO MEXER !'!E29</f>
        <v>0</v>
      </c>
      <c r="S7" s="88">
        <f>PREENCHER!S28*'PARÃMETROS - NÃO MEXER !'!E29</f>
        <v>0</v>
      </c>
      <c r="T7" s="89">
        <f t="shared" si="1"/>
        <v>0</v>
      </c>
      <c r="U7" s="91"/>
      <c r="V7" s="90"/>
    </row>
    <row r="8" spans="1:22" ht="25.5" x14ac:dyDescent="0.25">
      <c r="A8" s="45">
        <f t="shared" si="2"/>
        <v>4</v>
      </c>
      <c r="B8" s="41" t="s">
        <v>279</v>
      </c>
      <c r="C8" s="87" t="s">
        <v>28</v>
      </c>
      <c r="D8" s="88">
        <f>PREENCHER!D29*'PARÃMETROS - NÃO MEXER !'!E30</f>
        <v>0</v>
      </c>
      <c r="E8" s="88">
        <f>PREENCHER!E29*'PARÃMETROS - NÃO MEXER !'!E30</f>
        <v>0</v>
      </c>
      <c r="F8" s="88">
        <f>PREENCHER!F29*'PARÃMETROS - NÃO MEXER !'!E30</f>
        <v>0</v>
      </c>
      <c r="G8" s="88">
        <f>PREENCHER!G29*'PARÃMETROS - NÃO MEXER !'!E30</f>
        <v>0</v>
      </c>
      <c r="H8" s="88">
        <f>PREENCHER!H29*'PARÃMETROS - NÃO MEXER !'!E30</f>
        <v>0</v>
      </c>
      <c r="I8" s="88">
        <f>PREENCHER!I29*'PARÃMETROS - NÃO MEXER !'!E30</f>
        <v>0</v>
      </c>
      <c r="J8" s="88">
        <f>PREENCHER!J29*'PARÃMETROS - NÃO MEXER !'!E30</f>
        <v>0</v>
      </c>
      <c r="K8" s="88">
        <f>PREENCHER!K29*'PARÃMETROS - NÃO MEXER !'!E30</f>
        <v>0</v>
      </c>
      <c r="L8" s="88">
        <f>PREENCHER!L29*'PARÃMETROS - NÃO MEXER !'!E30</f>
        <v>0</v>
      </c>
      <c r="M8" s="88">
        <f>PREENCHER!M29*'PARÃMETROS - NÃO MEXER !'!E30</f>
        <v>0</v>
      </c>
      <c r="N8" s="88">
        <f>PREENCHER!N29*'PARÃMETROS - NÃO MEXER !'!E30</f>
        <v>0</v>
      </c>
      <c r="O8" s="88">
        <f>PREENCHER!O29*'PARÃMETROS - NÃO MEXER !'!E30</f>
        <v>0</v>
      </c>
      <c r="P8" s="88">
        <f>PREENCHER!P29*'PARÃMETROS - NÃO MEXER !'!E30</f>
        <v>0</v>
      </c>
      <c r="Q8" s="88">
        <f>PREENCHER!Q29*'PARÃMETROS - NÃO MEXER !'!E30</f>
        <v>0</v>
      </c>
      <c r="R8" s="88">
        <f>PREENCHER!R29*'PARÃMETROS - NÃO MEXER !'!E30</f>
        <v>0</v>
      </c>
      <c r="S8" s="88">
        <f>PREENCHER!S29*'PARÃMETROS - NÃO MEXER !'!E30</f>
        <v>0</v>
      </c>
      <c r="T8" s="89">
        <f t="shared" si="1"/>
        <v>0</v>
      </c>
      <c r="U8" s="100">
        <f>SUM(D8:S8)</f>
        <v>0</v>
      </c>
      <c r="V8" s="90"/>
    </row>
    <row r="9" spans="1:22" ht="38.25" x14ac:dyDescent="0.25">
      <c r="A9" s="45">
        <f t="shared" si="2"/>
        <v>5</v>
      </c>
      <c r="B9" s="41" t="s">
        <v>57</v>
      </c>
      <c r="C9" s="87" t="s">
        <v>28</v>
      </c>
      <c r="D9" s="88">
        <f>PREENCHER!D30*'PARÃMETROS - NÃO MEXER !'!E31</f>
        <v>0</v>
      </c>
      <c r="E9" s="88">
        <f>PREENCHER!E30*'PARÃMETROS - NÃO MEXER !'!E31</f>
        <v>0</v>
      </c>
      <c r="F9" s="88">
        <f>PREENCHER!F30*'PARÃMETROS - NÃO MEXER !'!E31</f>
        <v>0</v>
      </c>
      <c r="G9" s="88">
        <f>PREENCHER!G30*'PARÃMETROS - NÃO MEXER !'!E31</f>
        <v>0</v>
      </c>
      <c r="H9" s="88">
        <f>PREENCHER!H30*'PARÃMETROS - NÃO MEXER !'!E31</f>
        <v>0</v>
      </c>
      <c r="I9" s="88">
        <f>PREENCHER!I30*'PARÃMETROS - NÃO MEXER !'!E31</f>
        <v>0</v>
      </c>
      <c r="J9" s="88">
        <f>PREENCHER!J30*'PARÃMETROS - NÃO MEXER !'!E31</f>
        <v>0</v>
      </c>
      <c r="K9" s="88">
        <f>PREENCHER!K30*'PARÃMETROS - NÃO MEXER !'!E31</f>
        <v>0</v>
      </c>
      <c r="L9" s="88">
        <f>PREENCHER!L30*'PARÃMETROS - NÃO MEXER !'!E31</f>
        <v>0</v>
      </c>
      <c r="M9" s="88">
        <f>PREENCHER!M30*'PARÃMETROS - NÃO MEXER !'!E31</f>
        <v>0</v>
      </c>
      <c r="N9" s="88">
        <f>PREENCHER!N30*'PARÃMETROS - NÃO MEXER !'!E31</f>
        <v>0</v>
      </c>
      <c r="O9" s="88">
        <f>PREENCHER!O30*'PARÃMETROS - NÃO MEXER !'!E31</f>
        <v>0</v>
      </c>
      <c r="P9" s="88">
        <f>PREENCHER!P30*'PARÃMETROS - NÃO MEXER !'!E31</f>
        <v>0</v>
      </c>
      <c r="Q9" s="88">
        <f>PREENCHER!Q30*'PARÃMETROS - NÃO MEXER !'!E31</f>
        <v>0</v>
      </c>
      <c r="R9" s="88">
        <f>PREENCHER!R30*'PARÃMETROS - NÃO MEXER !'!E31</f>
        <v>0</v>
      </c>
      <c r="S9" s="88">
        <f>PREENCHER!S30*'PARÃMETROS - NÃO MEXER !'!E31</f>
        <v>0</v>
      </c>
      <c r="T9" s="89">
        <f t="shared" si="1"/>
        <v>0</v>
      </c>
      <c r="U9" s="91"/>
      <c r="V9" s="90"/>
    </row>
    <row r="10" spans="1:22" ht="45" x14ac:dyDescent="0.25">
      <c r="A10" s="45">
        <f t="shared" si="2"/>
        <v>6</v>
      </c>
      <c r="B10" s="41" t="s">
        <v>280</v>
      </c>
      <c r="C10" s="87" t="s">
        <v>28</v>
      </c>
      <c r="D10" s="88">
        <f>PREENCHER!D31*'PARÃMETROS - NÃO MEXER !'!E32</f>
        <v>0</v>
      </c>
      <c r="E10" s="88">
        <f>PREENCHER!E31*'PARÃMETROS - NÃO MEXER !'!E32</f>
        <v>0</v>
      </c>
      <c r="F10" s="88">
        <f>PREENCHER!F31*'PARÃMETROS - NÃO MEXER !'!E32</f>
        <v>0</v>
      </c>
      <c r="G10" s="88">
        <f>PREENCHER!G31*'PARÃMETROS - NÃO MEXER !'!E32</f>
        <v>0</v>
      </c>
      <c r="H10" s="88">
        <f>PREENCHER!H31*'PARÃMETROS - NÃO MEXER !'!E32</f>
        <v>0</v>
      </c>
      <c r="I10" s="88">
        <f>PREENCHER!I31*'PARÃMETROS - NÃO MEXER !'!E32</f>
        <v>0</v>
      </c>
      <c r="J10" s="88">
        <f>PREENCHER!J31*'PARÃMETROS - NÃO MEXER !'!E32</f>
        <v>0</v>
      </c>
      <c r="K10" s="88">
        <f>PREENCHER!K31*'PARÃMETROS - NÃO MEXER !'!E32</f>
        <v>0</v>
      </c>
      <c r="L10" s="88">
        <f>PREENCHER!L31*'PARÃMETROS - NÃO MEXER !'!E32</f>
        <v>0</v>
      </c>
      <c r="M10" s="88">
        <f>PREENCHER!M31*'PARÃMETROS - NÃO MEXER !'!E32</f>
        <v>0</v>
      </c>
      <c r="N10" s="88">
        <f>PREENCHER!N31*'PARÃMETROS - NÃO MEXER !'!E32</f>
        <v>0</v>
      </c>
      <c r="O10" s="88">
        <f>PREENCHER!O31*'PARÃMETROS - NÃO MEXER !'!E32</f>
        <v>0</v>
      </c>
      <c r="P10" s="88">
        <f>PREENCHER!P31*'PARÃMETROS - NÃO MEXER !'!E32</f>
        <v>0</v>
      </c>
      <c r="Q10" s="88">
        <f>PREENCHER!Q31*'PARÃMETROS - NÃO MEXER !'!E32</f>
        <v>0</v>
      </c>
      <c r="R10" s="88">
        <f>PREENCHER!R31*'PARÃMETROS - NÃO MEXER !'!E32</f>
        <v>0</v>
      </c>
      <c r="S10" s="88">
        <f>PREENCHER!S31*'PARÃMETROS - NÃO MEXER !'!E32</f>
        <v>0</v>
      </c>
      <c r="T10" s="89">
        <f t="shared" si="1"/>
        <v>0</v>
      </c>
      <c r="U10" s="91"/>
      <c r="V10" s="90"/>
    </row>
    <row r="11" spans="1:22" x14ac:dyDescent="0.25">
      <c r="A11" s="45">
        <f t="shared" si="2"/>
        <v>7</v>
      </c>
      <c r="B11" s="41" t="s">
        <v>58</v>
      </c>
      <c r="C11" s="87" t="s">
        <v>28</v>
      </c>
      <c r="D11" s="88">
        <f>PREENCHER!D32*'PARÃMETROS - NÃO MEXER !'!E33</f>
        <v>0</v>
      </c>
      <c r="E11" s="88">
        <f>PREENCHER!E32*'PARÃMETROS - NÃO MEXER !'!E33</f>
        <v>0</v>
      </c>
      <c r="F11" s="88">
        <f>PREENCHER!F32*'PARÃMETROS - NÃO MEXER !'!E33</f>
        <v>0</v>
      </c>
      <c r="G11" s="88">
        <f>PREENCHER!G32*'PARÃMETROS - NÃO MEXER !'!E33</f>
        <v>0</v>
      </c>
      <c r="H11" s="88">
        <f>PREENCHER!H32*'PARÃMETROS - NÃO MEXER !'!E33</f>
        <v>0</v>
      </c>
      <c r="I11" s="88">
        <f>PREENCHER!I32*'PARÃMETROS - NÃO MEXER !'!E33</f>
        <v>0</v>
      </c>
      <c r="J11" s="88">
        <f>PREENCHER!J32*'PARÃMETROS - NÃO MEXER !'!E33</f>
        <v>0</v>
      </c>
      <c r="K11" s="88">
        <f>PREENCHER!K32*'PARÃMETROS - NÃO MEXER !'!E33</f>
        <v>0</v>
      </c>
      <c r="L11" s="88">
        <f>PREENCHER!L32*'PARÃMETROS - NÃO MEXER !'!E33</f>
        <v>0</v>
      </c>
      <c r="M11" s="88">
        <f>PREENCHER!M32*'PARÃMETROS - NÃO MEXER !'!E33</f>
        <v>0</v>
      </c>
      <c r="N11" s="88">
        <f>PREENCHER!N32*'PARÃMETROS - NÃO MEXER !'!E33</f>
        <v>0</v>
      </c>
      <c r="O11" s="88">
        <f>PREENCHER!O32*'PARÃMETROS - NÃO MEXER !'!E33</f>
        <v>0</v>
      </c>
      <c r="P11" s="88">
        <f>PREENCHER!P32*'PARÃMETROS - NÃO MEXER !'!E33</f>
        <v>0</v>
      </c>
      <c r="Q11" s="88">
        <f>PREENCHER!Q32*'PARÃMETROS - NÃO MEXER !'!E33</f>
        <v>0</v>
      </c>
      <c r="R11" s="88">
        <f>PREENCHER!R32*'PARÃMETROS - NÃO MEXER !'!E33</f>
        <v>0</v>
      </c>
      <c r="S11" s="88">
        <f>PREENCHER!S32*'PARÃMETROS - NÃO MEXER !'!E33</f>
        <v>0</v>
      </c>
      <c r="T11" s="89">
        <f t="shared" si="1"/>
        <v>0</v>
      </c>
      <c r="U11" s="91"/>
      <c r="V11" s="90"/>
    </row>
    <row r="12" spans="1:22" ht="25.5" x14ac:dyDescent="0.25">
      <c r="A12" s="45">
        <f t="shared" si="2"/>
        <v>8</v>
      </c>
      <c r="B12" s="41" t="s">
        <v>98</v>
      </c>
      <c r="C12" s="87" t="s">
        <v>28</v>
      </c>
      <c r="D12" s="88">
        <f>PREENCHER!D33*'PARÃMETROS - NÃO MEXER !'!E34</f>
        <v>0</v>
      </c>
      <c r="E12" s="88">
        <f>PREENCHER!E33*'PARÃMETROS - NÃO MEXER !'!E34</f>
        <v>0</v>
      </c>
      <c r="F12" s="88">
        <f>PREENCHER!F33*'PARÃMETROS - NÃO MEXER !'!E34</f>
        <v>0</v>
      </c>
      <c r="G12" s="88">
        <f>PREENCHER!G33*'PARÃMETROS - NÃO MEXER !'!E34</f>
        <v>0</v>
      </c>
      <c r="H12" s="88">
        <f>PREENCHER!H33*'PARÃMETROS - NÃO MEXER !'!E34</f>
        <v>0</v>
      </c>
      <c r="I12" s="88">
        <f>PREENCHER!I33*'PARÃMETROS - NÃO MEXER !'!E34</f>
        <v>0</v>
      </c>
      <c r="J12" s="88">
        <f>PREENCHER!J33*'PARÃMETROS - NÃO MEXER !'!E34</f>
        <v>0</v>
      </c>
      <c r="K12" s="88">
        <f>PREENCHER!K33*'PARÃMETROS - NÃO MEXER !'!E34</f>
        <v>0</v>
      </c>
      <c r="L12" s="88">
        <f>PREENCHER!L33*'PARÃMETROS - NÃO MEXER !'!E34</f>
        <v>0</v>
      </c>
      <c r="M12" s="88">
        <f>PREENCHER!M33*'PARÃMETROS - NÃO MEXER !'!E34</f>
        <v>0</v>
      </c>
      <c r="N12" s="88">
        <f>PREENCHER!N33*'PARÃMETROS - NÃO MEXER !'!E34</f>
        <v>0</v>
      </c>
      <c r="O12" s="88">
        <f>PREENCHER!O33*'PARÃMETROS - NÃO MEXER !'!E34</f>
        <v>0</v>
      </c>
      <c r="P12" s="88">
        <f>PREENCHER!P33*'PARÃMETROS - NÃO MEXER !'!E34</f>
        <v>0</v>
      </c>
      <c r="Q12" s="88">
        <f>PREENCHER!Q33*'PARÃMETROS - NÃO MEXER !'!E34</f>
        <v>0</v>
      </c>
      <c r="R12" s="88">
        <f>PREENCHER!R33*'PARÃMETROS - NÃO MEXER !'!E34</f>
        <v>0</v>
      </c>
      <c r="S12" s="88">
        <f>PREENCHER!S33*'PARÃMETROS - NÃO MEXER !'!E34</f>
        <v>0</v>
      </c>
      <c r="T12" s="89">
        <f t="shared" si="1"/>
        <v>0</v>
      </c>
      <c r="U12" s="91"/>
      <c r="V12" s="90"/>
    </row>
    <row r="13" spans="1:22" ht="25.5" x14ac:dyDescent="0.25">
      <c r="A13" s="45">
        <f t="shared" si="2"/>
        <v>9</v>
      </c>
      <c r="B13" s="41" t="s">
        <v>198</v>
      </c>
      <c r="C13" s="87" t="s">
        <v>28</v>
      </c>
      <c r="D13" s="88">
        <f>PREENCHER!D34*'PARÃMETROS - NÃO MEXER !'!E35</f>
        <v>0</v>
      </c>
      <c r="E13" s="88">
        <f>PREENCHER!E34*'PARÃMETROS - NÃO MEXER !'!E35</f>
        <v>0</v>
      </c>
      <c r="F13" s="88">
        <f>PREENCHER!F34*'PARÃMETROS - NÃO MEXER !'!E35</f>
        <v>0</v>
      </c>
      <c r="G13" s="88">
        <f>PREENCHER!G34*'PARÃMETROS - NÃO MEXER !'!E35</f>
        <v>0</v>
      </c>
      <c r="H13" s="88">
        <f>PREENCHER!H34*'PARÃMETROS - NÃO MEXER !'!E35</f>
        <v>0</v>
      </c>
      <c r="I13" s="88">
        <f>PREENCHER!I34*'PARÃMETROS - NÃO MEXER !'!E35</f>
        <v>0</v>
      </c>
      <c r="J13" s="88">
        <f>PREENCHER!J34*'PARÃMETROS - NÃO MEXER !'!E35</f>
        <v>0</v>
      </c>
      <c r="K13" s="88">
        <f>PREENCHER!K34*'PARÃMETROS - NÃO MEXER !'!E35</f>
        <v>0</v>
      </c>
      <c r="L13" s="88">
        <f>PREENCHER!L34*'PARÃMETROS - NÃO MEXER !'!E35</f>
        <v>0</v>
      </c>
      <c r="M13" s="88">
        <f>PREENCHER!M34*'PARÃMETROS - NÃO MEXER !'!E35</f>
        <v>0</v>
      </c>
      <c r="N13" s="88">
        <f>PREENCHER!N34*'PARÃMETROS - NÃO MEXER !'!E35</f>
        <v>0</v>
      </c>
      <c r="O13" s="88">
        <f>PREENCHER!O34*'PARÃMETROS - NÃO MEXER !'!E35</f>
        <v>0</v>
      </c>
      <c r="P13" s="88">
        <f>PREENCHER!P34*'PARÃMETROS - NÃO MEXER !'!E35</f>
        <v>0</v>
      </c>
      <c r="Q13" s="88">
        <f>PREENCHER!Q34*'PARÃMETROS - NÃO MEXER !'!E35</f>
        <v>0</v>
      </c>
      <c r="R13" s="88">
        <f>PREENCHER!R34*'PARÃMETROS - NÃO MEXER !'!E35</f>
        <v>0</v>
      </c>
      <c r="S13" s="88">
        <f>PREENCHER!S34*'PARÃMETROS - NÃO MEXER !'!E35</f>
        <v>0</v>
      </c>
      <c r="T13" s="89">
        <f t="shared" si="1"/>
        <v>0</v>
      </c>
      <c r="U13" s="91"/>
      <c r="V13" s="90"/>
    </row>
    <row r="14" spans="1:22" x14ac:dyDescent="0.25">
      <c r="A14" s="45">
        <f t="shared" si="2"/>
        <v>10</v>
      </c>
      <c r="B14" s="41" t="s">
        <v>59</v>
      </c>
      <c r="C14" s="87" t="s">
        <v>28</v>
      </c>
      <c r="D14" s="88">
        <f>PREENCHER!D35*'PARÃMETROS - NÃO MEXER !'!E36</f>
        <v>0</v>
      </c>
      <c r="E14" s="88">
        <f>PREENCHER!E35*'PARÃMETROS - NÃO MEXER !'!E36</f>
        <v>0</v>
      </c>
      <c r="F14" s="88">
        <f>PREENCHER!F35*'PARÃMETROS - NÃO MEXER !'!E36</f>
        <v>0</v>
      </c>
      <c r="G14" s="88">
        <f>PREENCHER!G35*'PARÃMETROS - NÃO MEXER !'!E36</f>
        <v>0</v>
      </c>
      <c r="H14" s="88">
        <f>PREENCHER!H35*'PARÃMETROS - NÃO MEXER !'!E36</f>
        <v>0</v>
      </c>
      <c r="I14" s="88">
        <f>PREENCHER!I35*'PARÃMETROS - NÃO MEXER !'!E36</f>
        <v>0</v>
      </c>
      <c r="J14" s="88">
        <f>PREENCHER!J35*'PARÃMETROS - NÃO MEXER !'!E36</f>
        <v>0</v>
      </c>
      <c r="K14" s="88">
        <f>PREENCHER!K35*'PARÃMETROS - NÃO MEXER !'!E36</f>
        <v>0</v>
      </c>
      <c r="L14" s="88">
        <f>PREENCHER!L35*'PARÃMETROS - NÃO MEXER !'!E36</f>
        <v>0</v>
      </c>
      <c r="M14" s="88">
        <f>PREENCHER!M35*'PARÃMETROS - NÃO MEXER !'!E36</f>
        <v>0</v>
      </c>
      <c r="N14" s="88">
        <f>PREENCHER!N35*'PARÃMETROS - NÃO MEXER !'!E36</f>
        <v>0</v>
      </c>
      <c r="O14" s="88">
        <f>PREENCHER!O35*'PARÃMETROS - NÃO MEXER !'!E36</f>
        <v>0</v>
      </c>
      <c r="P14" s="88">
        <f>PREENCHER!P35*'PARÃMETROS - NÃO MEXER !'!E36</f>
        <v>0</v>
      </c>
      <c r="Q14" s="88">
        <f>PREENCHER!Q35*'PARÃMETROS - NÃO MEXER !'!E36</f>
        <v>0</v>
      </c>
      <c r="R14" s="88">
        <f>PREENCHER!R35*'PARÃMETROS - NÃO MEXER !'!E36</f>
        <v>0</v>
      </c>
      <c r="S14" s="88">
        <f>PREENCHER!S35*'PARÃMETROS - NÃO MEXER !'!E36</f>
        <v>0</v>
      </c>
      <c r="T14" s="89">
        <f t="shared" si="1"/>
        <v>0</v>
      </c>
      <c r="U14" s="91"/>
      <c r="V14" s="90"/>
    </row>
    <row r="15" spans="1:22" x14ac:dyDescent="0.25">
      <c r="A15" s="45">
        <f t="shared" si="2"/>
        <v>11</v>
      </c>
      <c r="B15" s="41" t="s">
        <v>60</v>
      </c>
      <c r="C15" s="87" t="s">
        <v>28</v>
      </c>
      <c r="D15" s="88">
        <f>PREENCHER!D36*'PARÃMETROS - NÃO MEXER !'!E37</f>
        <v>0</v>
      </c>
      <c r="E15" s="88">
        <f>PREENCHER!E36*'PARÃMETROS - NÃO MEXER !'!E37</f>
        <v>0</v>
      </c>
      <c r="F15" s="88">
        <f>PREENCHER!F36*'PARÃMETROS - NÃO MEXER !'!E37</f>
        <v>0</v>
      </c>
      <c r="G15" s="88">
        <f>PREENCHER!G36*'PARÃMETROS - NÃO MEXER !'!E37</f>
        <v>0</v>
      </c>
      <c r="H15" s="88">
        <f>PREENCHER!H36*'PARÃMETROS - NÃO MEXER !'!E37</f>
        <v>0</v>
      </c>
      <c r="I15" s="88">
        <f>PREENCHER!I36*'PARÃMETROS - NÃO MEXER !'!E37</f>
        <v>0</v>
      </c>
      <c r="J15" s="88">
        <f>PREENCHER!J36*'PARÃMETROS - NÃO MEXER !'!E37</f>
        <v>0</v>
      </c>
      <c r="K15" s="88">
        <f>PREENCHER!K36*'PARÃMETROS - NÃO MEXER !'!E37</f>
        <v>0</v>
      </c>
      <c r="L15" s="88">
        <f>PREENCHER!L36*'PARÃMETROS - NÃO MEXER !'!E37</f>
        <v>0</v>
      </c>
      <c r="M15" s="88">
        <f>PREENCHER!M36*'PARÃMETROS - NÃO MEXER !'!E37</f>
        <v>0</v>
      </c>
      <c r="N15" s="88">
        <f>PREENCHER!N36*'PARÃMETROS - NÃO MEXER !'!E37</f>
        <v>0</v>
      </c>
      <c r="O15" s="88">
        <f>PREENCHER!O36*'PARÃMETROS - NÃO MEXER !'!E37</f>
        <v>0</v>
      </c>
      <c r="P15" s="88">
        <f>PREENCHER!P36*'PARÃMETROS - NÃO MEXER !'!E37</f>
        <v>0</v>
      </c>
      <c r="Q15" s="88">
        <f>PREENCHER!Q36*'PARÃMETROS - NÃO MEXER !'!E37</f>
        <v>0</v>
      </c>
      <c r="R15" s="88">
        <f>PREENCHER!R36*'PARÃMETROS - NÃO MEXER !'!E37</f>
        <v>0</v>
      </c>
      <c r="S15" s="88">
        <f>PREENCHER!S36*'PARÃMETROS - NÃO MEXER !'!E37</f>
        <v>0</v>
      </c>
      <c r="T15" s="89">
        <f t="shared" si="1"/>
        <v>0</v>
      </c>
      <c r="U15" s="91"/>
      <c r="V15" s="90"/>
    </row>
    <row r="16" spans="1:22" x14ac:dyDescent="0.25">
      <c r="A16" s="45">
        <f t="shared" si="2"/>
        <v>12</v>
      </c>
      <c r="B16" s="41" t="s">
        <v>61</v>
      </c>
      <c r="C16" s="87" t="s">
        <v>28</v>
      </c>
      <c r="D16" s="88">
        <f>PREENCHER!D37*'PARÃMETROS - NÃO MEXER !'!E38</f>
        <v>0</v>
      </c>
      <c r="E16" s="88">
        <f>PREENCHER!E37*'PARÃMETROS - NÃO MEXER !'!E38</f>
        <v>0</v>
      </c>
      <c r="F16" s="88">
        <f>PREENCHER!F37*'PARÃMETROS - NÃO MEXER !'!E38</f>
        <v>0</v>
      </c>
      <c r="G16" s="88">
        <f>PREENCHER!G37*'PARÃMETROS - NÃO MEXER !'!E38</f>
        <v>0</v>
      </c>
      <c r="H16" s="88">
        <f>PREENCHER!H37*'PARÃMETROS - NÃO MEXER !'!E38</f>
        <v>0</v>
      </c>
      <c r="I16" s="88">
        <f>PREENCHER!I37*'PARÃMETROS - NÃO MEXER !'!E38</f>
        <v>0</v>
      </c>
      <c r="J16" s="88">
        <f>PREENCHER!J37*'PARÃMETROS - NÃO MEXER !'!E38</f>
        <v>0</v>
      </c>
      <c r="K16" s="88">
        <f>PREENCHER!K37*'PARÃMETROS - NÃO MEXER !'!E38</f>
        <v>0</v>
      </c>
      <c r="L16" s="88">
        <f>PREENCHER!L37*'PARÃMETROS - NÃO MEXER !'!E38</f>
        <v>0</v>
      </c>
      <c r="M16" s="88">
        <f>PREENCHER!M37*'PARÃMETROS - NÃO MEXER !'!E38</f>
        <v>0</v>
      </c>
      <c r="N16" s="88">
        <f>PREENCHER!N37*'PARÃMETROS - NÃO MEXER !'!E38</f>
        <v>0</v>
      </c>
      <c r="O16" s="88">
        <f>PREENCHER!O37*'PARÃMETROS - NÃO MEXER !'!E38</f>
        <v>0</v>
      </c>
      <c r="P16" s="88">
        <f>PREENCHER!P37*'PARÃMETROS - NÃO MEXER !'!E38</f>
        <v>0</v>
      </c>
      <c r="Q16" s="88">
        <f>PREENCHER!Q37*'PARÃMETROS - NÃO MEXER !'!E38</f>
        <v>0</v>
      </c>
      <c r="R16" s="88">
        <f>PREENCHER!R37*'PARÃMETROS - NÃO MEXER !'!E38</f>
        <v>0</v>
      </c>
      <c r="S16" s="88">
        <f>PREENCHER!S37*'PARÃMETROS - NÃO MEXER !'!E38</f>
        <v>0</v>
      </c>
      <c r="T16" s="89">
        <f t="shared" si="1"/>
        <v>0</v>
      </c>
      <c r="U16" s="91"/>
      <c r="V16" s="90"/>
    </row>
    <row r="17" spans="1:22" x14ac:dyDescent="0.25">
      <c r="A17" s="45">
        <f t="shared" si="2"/>
        <v>13</v>
      </c>
      <c r="B17" s="41" t="s">
        <v>62</v>
      </c>
      <c r="C17" s="87" t="s">
        <v>28</v>
      </c>
      <c r="D17" s="88">
        <f>PREENCHER!D38*'PARÃMETROS - NÃO MEXER !'!E39</f>
        <v>0</v>
      </c>
      <c r="E17" s="88">
        <f>PREENCHER!E38*'PARÃMETROS - NÃO MEXER !'!E39</f>
        <v>0</v>
      </c>
      <c r="F17" s="88">
        <f>PREENCHER!F38*'PARÃMETROS - NÃO MEXER !'!E39</f>
        <v>0</v>
      </c>
      <c r="G17" s="88">
        <f>PREENCHER!G38*'PARÃMETROS - NÃO MEXER !'!E39</f>
        <v>0</v>
      </c>
      <c r="H17" s="88">
        <f>PREENCHER!H38*'PARÃMETROS - NÃO MEXER !'!E39</f>
        <v>0</v>
      </c>
      <c r="I17" s="88">
        <f>PREENCHER!I38*'PARÃMETROS - NÃO MEXER !'!E39</f>
        <v>0</v>
      </c>
      <c r="J17" s="88">
        <f>PREENCHER!J38*'PARÃMETROS - NÃO MEXER !'!E39</f>
        <v>0</v>
      </c>
      <c r="K17" s="88">
        <f>PREENCHER!K38*'PARÃMETROS - NÃO MEXER !'!E39</f>
        <v>0</v>
      </c>
      <c r="L17" s="88">
        <f>PREENCHER!L38*'PARÃMETROS - NÃO MEXER !'!E39</f>
        <v>0</v>
      </c>
      <c r="M17" s="88">
        <f>PREENCHER!M38*'PARÃMETROS - NÃO MEXER !'!E39</f>
        <v>0</v>
      </c>
      <c r="N17" s="88">
        <f>PREENCHER!N38*'PARÃMETROS - NÃO MEXER !'!E39</f>
        <v>0</v>
      </c>
      <c r="O17" s="88">
        <f>PREENCHER!O38*'PARÃMETROS - NÃO MEXER !'!E39</f>
        <v>0</v>
      </c>
      <c r="P17" s="88">
        <f>PREENCHER!P38*'PARÃMETROS - NÃO MEXER !'!E39</f>
        <v>0</v>
      </c>
      <c r="Q17" s="88">
        <f>PREENCHER!Q38*'PARÃMETROS - NÃO MEXER !'!E39</f>
        <v>0</v>
      </c>
      <c r="R17" s="88">
        <f>PREENCHER!R38*'PARÃMETROS - NÃO MEXER !'!E39</f>
        <v>0</v>
      </c>
      <c r="S17" s="88">
        <f>PREENCHER!S38*'PARÃMETROS - NÃO MEXER !'!E39</f>
        <v>0</v>
      </c>
      <c r="T17" s="89">
        <f t="shared" si="1"/>
        <v>0</v>
      </c>
      <c r="U17" s="91"/>
      <c r="V17" s="90"/>
    </row>
    <row r="18" spans="1:22" x14ac:dyDescent="0.25">
      <c r="A18" s="45">
        <f t="shared" si="2"/>
        <v>14</v>
      </c>
      <c r="B18" s="41" t="s">
        <v>63</v>
      </c>
      <c r="C18" s="87" t="s">
        <v>28</v>
      </c>
      <c r="D18" s="88">
        <f>PREENCHER!D39*'PARÃMETROS - NÃO MEXER !'!E40</f>
        <v>0</v>
      </c>
      <c r="E18" s="88">
        <f>PREENCHER!E39*'PARÃMETROS - NÃO MEXER !'!E40</f>
        <v>0</v>
      </c>
      <c r="F18" s="88">
        <f>PREENCHER!F39*'PARÃMETROS - NÃO MEXER !'!E40</f>
        <v>0</v>
      </c>
      <c r="G18" s="88">
        <f>PREENCHER!G39*'PARÃMETROS - NÃO MEXER !'!E40</f>
        <v>0</v>
      </c>
      <c r="H18" s="88">
        <f>PREENCHER!H39*'PARÃMETROS - NÃO MEXER !'!E40</f>
        <v>0</v>
      </c>
      <c r="I18" s="88">
        <f>PREENCHER!I39*'PARÃMETROS - NÃO MEXER !'!E40</f>
        <v>0</v>
      </c>
      <c r="J18" s="88">
        <f>PREENCHER!J39*'PARÃMETROS - NÃO MEXER !'!E40</f>
        <v>0</v>
      </c>
      <c r="K18" s="88">
        <f>PREENCHER!K39*'PARÃMETROS - NÃO MEXER !'!E40</f>
        <v>0</v>
      </c>
      <c r="L18" s="88">
        <f>PREENCHER!L39*'PARÃMETROS - NÃO MEXER !'!E40</f>
        <v>0</v>
      </c>
      <c r="M18" s="88">
        <f>PREENCHER!M39*'PARÃMETROS - NÃO MEXER !'!E40</f>
        <v>0</v>
      </c>
      <c r="N18" s="88">
        <f>PREENCHER!N39*'PARÃMETROS - NÃO MEXER !'!E40</f>
        <v>0</v>
      </c>
      <c r="O18" s="88">
        <f>PREENCHER!O39*'PARÃMETROS - NÃO MEXER !'!E40</f>
        <v>0</v>
      </c>
      <c r="P18" s="88">
        <f>PREENCHER!P39*'PARÃMETROS - NÃO MEXER !'!E40</f>
        <v>0</v>
      </c>
      <c r="Q18" s="88">
        <f>PREENCHER!Q39*'PARÃMETROS - NÃO MEXER !'!E40</f>
        <v>0</v>
      </c>
      <c r="R18" s="88">
        <f>PREENCHER!R39*'PARÃMETROS - NÃO MEXER !'!E40</f>
        <v>0</v>
      </c>
      <c r="S18" s="88">
        <f>PREENCHER!S39*'PARÃMETROS - NÃO MEXER !'!E40</f>
        <v>0</v>
      </c>
      <c r="T18" s="89">
        <f t="shared" si="1"/>
        <v>0</v>
      </c>
      <c r="U18" s="91"/>
      <c r="V18" s="90"/>
    </row>
    <row r="19" spans="1:22" x14ac:dyDescent="0.25">
      <c r="A19" s="45">
        <f t="shared" si="2"/>
        <v>15</v>
      </c>
      <c r="B19" s="41" t="s">
        <v>64</v>
      </c>
      <c r="C19" s="87" t="s">
        <v>28</v>
      </c>
      <c r="D19" s="88">
        <f>PREENCHER!D40*'PARÃMETROS - NÃO MEXER !'!E41</f>
        <v>0</v>
      </c>
      <c r="E19" s="88">
        <f>PREENCHER!E40*'PARÃMETROS - NÃO MEXER !'!E41</f>
        <v>0</v>
      </c>
      <c r="F19" s="88">
        <f>PREENCHER!F40*'PARÃMETROS - NÃO MEXER !'!E41</f>
        <v>0</v>
      </c>
      <c r="G19" s="88">
        <f>PREENCHER!G40*'PARÃMETROS - NÃO MEXER !'!E41</f>
        <v>0</v>
      </c>
      <c r="H19" s="88">
        <f>PREENCHER!H40*'PARÃMETROS - NÃO MEXER !'!E41</f>
        <v>0</v>
      </c>
      <c r="I19" s="88">
        <f>PREENCHER!I40*'PARÃMETROS - NÃO MEXER !'!E41</f>
        <v>0</v>
      </c>
      <c r="J19" s="88">
        <f>PREENCHER!J40*'PARÃMETROS - NÃO MEXER !'!E41</f>
        <v>0</v>
      </c>
      <c r="K19" s="88">
        <f>PREENCHER!K40*'PARÃMETROS - NÃO MEXER !'!E41</f>
        <v>0</v>
      </c>
      <c r="L19" s="88">
        <f>PREENCHER!L40*'PARÃMETROS - NÃO MEXER !'!E41</f>
        <v>0</v>
      </c>
      <c r="M19" s="88">
        <f>PREENCHER!M40*'PARÃMETROS - NÃO MEXER !'!E41</f>
        <v>0</v>
      </c>
      <c r="N19" s="88">
        <f>PREENCHER!N40*'PARÃMETROS - NÃO MEXER !'!E41</f>
        <v>0</v>
      </c>
      <c r="O19" s="88">
        <f>PREENCHER!O40*'PARÃMETROS - NÃO MEXER !'!E41</f>
        <v>0</v>
      </c>
      <c r="P19" s="88">
        <f>PREENCHER!P40*'PARÃMETROS - NÃO MEXER !'!E41</f>
        <v>0</v>
      </c>
      <c r="Q19" s="88">
        <f>PREENCHER!Q40*'PARÃMETROS - NÃO MEXER !'!E41</f>
        <v>0</v>
      </c>
      <c r="R19" s="88">
        <f>PREENCHER!R40*'PARÃMETROS - NÃO MEXER !'!E41</f>
        <v>0</v>
      </c>
      <c r="S19" s="88">
        <f>PREENCHER!S40*'PARÃMETROS - NÃO MEXER !'!E41</f>
        <v>0</v>
      </c>
      <c r="T19" s="89">
        <f t="shared" si="1"/>
        <v>0</v>
      </c>
      <c r="U19" s="91"/>
      <c r="V19" s="90"/>
    </row>
    <row r="20" spans="1:22" x14ac:dyDescent="0.25">
      <c r="A20" s="45">
        <f t="shared" si="2"/>
        <v>16</v>
      </c>
      <c r="B20" s="41" t="s">
        <v>65</v>
      </c>
      <c r="C20" s="87" t="s">
        <v>28</v>
      </c>
      <c r="D20" s="88">
        <f>PREENCHER!D41*'PARÃMETROS - NÃO MEXER !'!E42</f>
        <v>0</v>
      </c>
      <c r="E20" s="88">
        <f>PREENCHER!E41*'PARÃMETROS - NÃO MEXER !'!E42</f>
        <v>0</v>
      </c>
      <c r="F20" s="88">
        <f>PREENCHER!F41*'PARÃMETROS - NÃO MEXER !'!E42</f>
        <v>0</v>
      </c>
      <c r="G20" s="88">
        <f>PREENCHER!G41*'PARÃMETROS - NÃO MEXER !'!E42</f>
        <v>0</v>
      </c>
      <c r="H20" s="88">
        <f>PREENCHER!H41*'PARÃMETROS - NÃO MEXER !'!E42</f>
        <v>0</v>
      </c>
      <c r="I20" s="88">
        <f>PREENCHER!I41*'PARÃMETROS - NÃO MEXER !'!E42</f>
        <v>0</v>
      </c>
      <c r="J20" s="88">
        <f>PREENCHER!J41*'PARÃMETROS - NÃO MEXER !'!E42</f>
        <v>0</v>
      </c>
      <c r="K20" s="88">
        <f>PREENCHER!K41*'PARÃMETROS - NÃO MEXER !'!E42</f>
        <v>0</v>
      </c>
      <c r="L20" s="88">
        <f>PREENCHER!L41*'PARÃMETROS - NÃO MEXER !'!E42</f>
        <v>0</v>
      </c>
      <c r="M20" s="88">
        <f>PREENCHER!M41*'PARÃMETROS - NÃO MEXER !'!E42</f>
        <v>0</v>
      </c>
      <c r="N20" s="88">
        <f>PREENCHER!N41*'PARÃMETROS - NÃO MEXER !'!E42</f>
        <v>0</v>
      </c>
      <c r="O20" s="88">
        <f>PREENCHER!O41*'PARÃMETROS - NÃO MEXER !'!E42</f>
        <v>0</v>
      </c>
      <c r="P20" s="88">
        <f>PREENCHER!P41*'PARÃMETROS - NÃO MEXER !'!E42</f>
        <v>0</v>
      </c>
      <c r="Q20" s="88">
        <f>PREENCHER!Q41*'PARÃMETROS - NÃO MEXER !'!E42</f>
        <v>0</v>
      </c>
      <c r="R20" s="88">
        <f>PREENCHER!R41*'PARÃMETROS - NÃO MEXER !'!E42</f>
        <v>0</v>
      </c>
      <c r="S20" s="88">
        <f>PREENCHER!S41*'PARÃMETROS - NÃO MEXER !'!E42</f>
        <v>0</v>
      </c>
      <c r="T20" s="89">
        <f t="shared" si="1"/>
        <v>0</v>
      </c>
      <c r="U20" s="91"/>
      <c r="V20" s="90"/>
    </row>
    <row r="21" spans="1:22" x14ac:dyDescent="0.25">
      <c r="A21" s="45">
        <f t="shared" si="2"/>
        <v>17</v>
      </c>
      <c r="B21" s="41" t="s">
        <v>66</v>
      </c>
      <c r="C21" s="87" t="s">
        <v>28</v>
      </c>
      <c r="D21" s="88">
        <f>PREENCHER!D42*'PARÃMETROS - NÃO MEXER !'!E43</f>
        <v>0</v>
      </c>
      <c r="E21" s="88">
        <f>PREENCHER!E42*'PARÃMETROS - NÃO MEXER !'!E43</f>
        <v>0</v>
      </c>
      <c r="F21" s="88">
        <f>PREENCHER!F42*'PARÃMETROS - NÃO MEXER !'!E43</f>
        <v>0</v>
      </c>
      <c r="G21" s="88">
        <f>PREENCHER!G42*'PARÃMETROS - NÃO MEXER !'!E43</f>
        <v>0</v>
      </c>
      <c r="H21" s="88">
        <f>PREENCHER!H42*'PARÃMETROS - NÃO MEXER !'!E43</f>
        <v>0</v>
      </c>
      <c r="I21" s="88">
        <f>PREENCHER!I42*'PARÃMETROS - NÃO MEXER !'!E43</f>
        <v>0</v>
      </c>
      <c r="J21" s="88">
        <f>PREENCHER!J42*'PARÃMETROS - NÃO MEXER !'!E43</f>
        <v>0</v>
      </c>
      <c r="K21" s="88">
        <f>PREENCHER!K42*'PARÃMETROS - NÃO MEXER !'!E43</f>
        <v>0</v>
      </c>
      <c r="L21" s="88">
        <f>PREENCHER!L42*'PARÃMETROS - NÃO MEXER !'!E43</f>
        <v>0</v>
      </c>
      <c r="M21" s="88">
        <f>PREENCHER!M42*'PARÃMETROS - NÃO MEXER !'!E43</f>
        <v>0</v>
      </c>
      <c r="N21" s="88">
        <f>PREENCHER!N42*'PARÃMETROS - NÃO MEXER !'!E43</f>
        <v>0</v>
      </c>
      <c r="O21" s="88">
        <f>PREENCHER!O42*'PARÃMETROS - NÃO MEXER !'!E43</f>
        <v>0</v>
      </c>
      <c r="P21" s="88">
        <f>PREENCHER!P42*'PARÃMETROS - NÃO MEXER !'!E43</f>
        <v>0</v>
      </c>
      <c r="Q21" s="88">
        <f>PREENCHER!Q42*'PARÃMETROS - NÃO MEXER !'!E43</f>
        <v>0</v>
      </c>
      <c r="R21" s="88">
        <f>PREENCHER!R42*'PARÃMETROS - NÃO MEXER !'!E43</f>
        <v>0</v>
      </c>
      <c r="S21" s="88">
        <f>PREENCHER!S42*'PARÃMETROS - NÃO MEXER !'!E43</f>
        <v>0</v>
      </c>
      <c r="T21" s="89">
        <f t="shared" si="1"/>
        <v>0</v>
      </c>
      <c r="U21" s="91"/>
      <c r="V21" s="90"/>
    </row>
    <row r="22" spans="1:22" ht="25.5" x14ac:dyDescent="0.25">
      <c r="A22" s="45">
        <f t="shared" si="2"/>
        <v>18</v>
      </c>
      <c r="B22" s="41" t="s">
        <v>199</v>
      </c>
      <c r="C22" s="87" t="s">
        <v>28</v>
      </c>
      <c r="D22" s="88">
        <f>PREENCHER!D43*'PARÃMETROS - NÃO MEXER !'!E44</f>
        <v>0</v>
      </c>
      <c r="E22" s="88">
        <f>PREENCHER!E43*'PARÃMETROS - NÃO MEXER !'!E44</f>
        <v>0</v>
      </c>
      <c r="F22" s="88">
        <f>PREENCHER!F43*'PARÃMETROS - NÃO MEXER !'!E44</f>
        <v>0</v>
      </c>
      <c r="G22" s="88">
        <f>PREENCHER!G43*'PARÃMETROS - NÃO MEXER !'!E44</f>
        <v>0</v>
      </c>
      <c r="H22" s="88">
        <f>PREENCHER!H43*'PARÃMETROS - NÃO MEXER !'!E44</f>
        <v>0</v>
      </c>
      <c r="I22" s="88">
        <f>PREENCHER!I43*'PARÃMETROS - NÃO MEXER !'!E44</f>
        <v>0</v>
      </c>
      <c r="J22" s="88">
        <f>PREENCHER!J43*'PARÃMETROS - NÃO MEXER !'!E44</f>
        <v>0</v>
      </c>
      <c r="K22" s="88">
        <f>PREENCHER!K43*'PARÃMETROS - NÃO MEXER !'!E44</f>
        <v>0</v>
      </c>
      <c r="L22" s="88">
        <f>PREENCHER!L43*'PARÃMETROS - NÃO MEXER !'!E44</f>
        <v>0</v>
      </c>
      <c r="M22" s="88">
        <f>PREENCHER!M43*'PARÃMETROS - NÃO MEXER !'!E44</f>
        <v>0</v>
      </c>
      <c r="N22" s="88">
        <f>PREENCHER!N43*'PARÃMETROS - NÃO MEXER !'!E44</f>
        <v>0</v>
      </c>
      <c r="O22" s="88">
        <f>PREENCHER!O43*'PARÃMETROS - NÃO MEXER !'!E44</f>
        <v>0</v>
      </c>
      <c r="P22" s="88">
        <f>PREENCHER!P43*'PARÃMETROS - NÃO MEXER !'!E44</f>
        <v>0</v>
      </c>
      <c r="Q22" s="88">
        <f>PREENCHER!Q43*'PARÃMETROS - NÃO MEXER !'!E44</f>
        <v>0</v>
      </c>
      <c r="R22" s="88">
        <f>PREENCHER!R43*'PARÃMETROS - NÃO MEXER !'!E44</f>
        <v>0</v>
      </c>
      <c r="S22" s="88">
        <f>PREENCHER!S43*'PARÃMETROS - NÃO MEXER !'!E44</f>
        <v>0</v>
      </c>
      <c r="T22" s="89">
        <f t="shared" si="1"/>
        <v>0</v>
      </c>
      <c r="U22" s="91"/>
      <c r="V22" s="90"/>
    </row>
    <row r="23" spans="1:22" ht="25.5" x14ac:dyDescent="0.25">
      <c r="A23" s="45">
        <f t="shared" si="2"/>
        <v>19</v>
      </c>
      <c r="B23" s="41" t="s">
        <v>67</v>
      </c>
      <c r="C23" s="87" t="s">
        <v>28</v>
      </c>
      <c r="D23" s="88">
        <f>PREENCHER!D44*'PARÃMETROS - NÃO MEXER !'!E45</f>
        <v>0</v>
      </c>
      <c r="E23" s="88">
        <f>PREENCHER!E44*'PARÃMETROS - NÃO MEXER !'!E45</f>
        <v>0</v>
      </c>
      <c r="F23" s="88">
        <f>PREENCHER!F44*'PARÃMETROS - NÃO MEXER !'!E45</f>
        <v>0</v>
      </c>
      <c r="G23" s="88">
        <f>PREENCHER!G44*'PARÃMETROS - NÃO MEXER !'!E45</f>
        <v>0</v>
      </c>
      <c r="H23" s="88">
        <f>PREENCHER!H44*'PARÃMETROS - NÃO MEXER !'!E45</f>
        <v>0</v>
      </c>
      <c r="I23" s="88">
        <f>PREENCHER!I44*'PARÃMETROS - NÃO MEXER !'!E45</f>
        <v>0</v>
      </c>
      <c r="J23" s="88">
        <f>PREENCHER!J44*'PARÃMETROS - NÃO MEXER !'!E45</f>
        <v>0</v>
      </c>
      <c r="K23" s="88">
        <f>PREENCHER!K44*'PARÃMETROS - NÃO MEXER !'!E45</f>
        <v>0</v>
      </c>
      <c r="L23" s="88">
        <f>PREENCHER!L44*'PARÃMETROS - NÃO MEXER !'!E45</f>
        <v>0</v>
      </c>
      <c r="M23" s="88">
        <f>PREENCHER!M44*'PARÃMETROS - NÃO MEXER !'!E45</f>
        <v>0</v>
      </c>
      <c r="N23" s="88">
        <f>PREENCHER!N44*'PARÃMETROS - NÃO MEXER !'!E45</f>
        <v>0</v>
      </c>
      <c r="O23" s="88">
        <f>PREENCHER!O44*'PARÃMETROS - NÃO MEXER !'!E45</f>
        <v>0</v>
      </c>
      <c r="P23" s="88">
        <f>PREENCHER!P44*'PARÃMETROS - NÃO MEXER !'!E45</f>
        <v>0</v>
      </c>
      <c r="Q23" s="88">
        <f>PREENCHER!Q44*'PARÃMETROS - NÃO MEXER !'!E45</f>
        <v>0</v>
      </c>
      <c r="R23" s="88">
        <f>PREENCHER!R44*'PARÃMETROS - NÃO MEXER !'!E45</f>
        <v>0</v>
      </c>
      <c r="S23" s="88">
        <f>PREENCHER!S44*'PARÃMETROS - NÃO MEXER !'!E45</f>
        <v>0</v>
      </c>
      <c r="T23" s="89">
        <f t="shared" si="1"/>
        <v>0</v>
      </c>
      <c r="U23" s="91"/>
      <c r="V23" s="90"/>
    </row>
    <row r="24" spans="1:22" ht="25.5" x14ac:dyDescent="0.25">
      <c r="A24" s="45">
        <f t="shared" si="2"/>
        <v>20</v>
      </c>
      <c r="B24" s="41" t="s">
        <v>68</v>
      </c>
      <c r="C24" s="87" t="s">
        <v>28</v>
      </c>
      <c r="D24" s="88">
        <f>PREENCHER!D45*'PARÃMETROS - NÃO MEXER !'!E46</f>
        <v>0</v>
      </c>
      <c r="E24" s="88">
        <f>PREENCHER!E45*'PARÃMETROS - NÃO MEXER !'!E46</f>
        <v>0</v>
      </c>
      <c r="F24" s="88">
        <f>PREENCHER!F45*'PARÃMETROS - NÃO MEXER !'!E46</f>
        <v>0</v>
      </c>
      <c r="G24" s="88">
        <f>PREENCHER!G45*'PARÃMETROS - NÃO MEXER !'!E46</f>
        <v>0</v>
      </c>
      <c r="H24" s="88">
        <f>PREENCHER!H45*'PARÃMETROS - NÃO MEXER !'!E46</f>
        <v>0</v>
      </c>
      <c r="I24" s="88">
        <f>PREENCHER!I45*'PARÃMETROS - NÃO MEXER !'!E46</f>
        <v>0</v>
      </c>
      <c r="J24" s="88">
        <f>PREENCHER!J45*'PARÃMETROS - NÃO MEXER !'!E46</f>
        <v>0</v>
      </c>
      <c r="K24" s="88">
        <f>PREENCHER!K45*'PARÃMETROS - NÃO MEXER !'!E46</f>
        <v>0</v>
      </c>
      <c r="L24" s="88">
        <f>PREENCHER!L45*'PARÃMETROS - NÃO MEXER !'!E46</f>
        <v>0</v>
      </c>
      <c r="M24" s="88">
        <f>PREENCHER!M45*'PARÃMETROS - NÃO MEXER !'!E46</f>
        <v>0</v>
      </c>
      <c r="N24" s="88">
        <f>PREENCHER!N45*'PARÃMETROS - NÃO MEXER !'!E46</f>
        <v>0</v>
      </c>
      <c r="O24" s="88">
        <f>PREENCHER!O45*'PARÃMETROS - NÃO MEXER !'!E46</f>
        <v>0</v>
      </c>
      <c r="P24" s="88">
        <f>PREENCHER!P45*'PARÃMETROS - NÃO MEXER !'!E46</f>
        <v>0</v>
      </c>
      <c r="Q24" s="88">
        <f>PREENCHER!Q45*'PARÃMETROS - NÃO MEXER !'!E46</f>
        <v>0</v>
      </c>
      <c r="R24" s="88">
        <f>PREENCHER!R45*'PARÃMETROS - NÃO MEXER !'!E46</f>
        <v>0</v>
      </c>
      <c r="S24" s="88">
        <f>PREENCHER!S45*'PARÃMETROS - NÃO MEXER !'!E46</f>
        <v>0</v>
      </c>
      <c r="T24" s="89">
        <f t="shared" si="1"/>
        <v>0</v>
      </c>
      <c r="U24" s="91"/>
      <c r="V24" s="90"/>
    </row>
    <row r="25" spans="1:22" x14ac:dyDescent="0.25">
      <c r="A25" s="45">
        <f t="shared" si="2"/>
        <v>21</v>
      </c>
      <c r="B25" s="41" t="s">
        <v>69</v>
      </c>
      <c r="C25" s="87" t="s">
        <v>28</v>
      </c>
      <c r="D25" s="88">
        <f>PREENCHER!D46*'PARÃMETROS - NÃO MEXER !'!E47</f>
        <v>0</v>
      </c>
      <c r="E25" s="88">
        <f>PREENCHER!E46*'PARÃMETROS - NÃO MEXER !'!E47</f>
        <v>0</v>
      </c>
      <c r="F25" s="88">
        <f>PREENCHER!F46*'PARÃMETROS - NÃO MEXER !'!E47</f>
        <v>0</v>
      </c>
      <c r="G25" s="88">
        <f>PREENCHER!G46*'PARÃMETROS - NÃO MEXER !'!E47</f>
        <v>0</v>
      </c>
      <c r="H25" s="88">
        <f>PREENCHER!H46*'PARÃMETROS - NÃO MEXER !'!E47</f>
        <v>0</v>
      </c>
      <c r="I25" s="88">
        <f>PREENCHER!I46*'PARÃMETROS - NÃO MEXER !'!E47</f>
        <v>0</v>
      </c>
      <c r="J25" s="88">
        <f>PREENCHER!J46*'PARÃMETROS - NÃO MEXER !'!E47</f>
        <v>0</v>
      </c>
      <c r="K25" s="88">
        <f>PREENCHER!K46*'PARÃMETROS - NÃO MEXER !'!E47</f>
        <v>0</v>
      </c>
      <c r="L25" s="88">
        <f>PREENCHER!L46*'PARÃMETROS - NÃO MEXER !'!E47</f>
        <v>0</v>
      </c>
      <c r="M25" s="88">
        <f>PREENCHER!M46*'PARÃMETROS - NÃO MEXER !'!E47</f>
        <v>0</v>
      </c>
      <c r="N25" s="88">
        <f>PREENCHER!N46*'PARÃMETROS - NÃO MEXER !'!E47</f>
        <v>0</v>
      </c>
      <c r="O25" s="88">
        <f>PREENCHER!O46*'PARÃMETROS - NÃO MEXER !'!E47</f>
        <v>0</v>
      </c>
      <c r="P25" s="88">
        <f>PREENCHER!P46*'PARÃMETROS - NÃO MEXER !'!E47</f>
        <v>0</v>
      </c>
      <c r="Q25" s="88">
        <f>PREENCHER!Q46*'PARÃMETROS - NÃO MEXER !'!E47</f>
        <v>0</v>
      </c>
      <c r="R25" s="88">
        <f>PREENCHER!R46*'PARÃMETROS - NÃO MEXER !'!E47</f>
        <v>0</v>
      </c>
      <c r="S25" s="88">
        <f>PREENCHER!S46*'PARÃMETROS - NÃO MEXER !'!E47</f>
        <v>0</v>
      </c>
      <c r="T25" s="89">
        <f t="shared" si="1"/>
        <v>0</v>
      </c>
      <c r="U25" s="91"/>
      <c r="V25" s="90"/>
    </row>
    <row r="26" spans="1:22" ht="25.5" x14ac:dyDescent="0.25">
      <c r="A26" s="45">
        <f t="shared" si="2"/>
        <v>22</v>
      </c>
      <c r="B26" s="41" t="s">
        <v>70</v>
      </c>
      <c r="C26" s="87" t="s">
        <v>28</v>
      </c>
      <c r="D26" s="88">
        <f>PREENCHER!D47*'PARÃMETROS - NÃO MEXER !'!E48</f>
        <v>0</v>
      </c>
      <c r="E26" s="88">
        <f>PREENCHER!E47*'PARÃMETROS - NÃO MEXER !'!E48</f>
        <v>0</v>
      </c>
      <c r="F26" s="88">
        <f>PREENCHER!F47*'PARÃMETROS - NÃO MEXER !'!E48</f>
        <v>0</v>
      </c>
      <c r="G26" s="88">
        <f>PREENCHER!G47*'PARÃMETROS - NÃO MEXER !'!E48</f>
        <v>0</v>
      </c>
      <c r="H26" s="88">
        <f>PREENCHER!H47*'PARÃMETROS - NÃO MEXER !'!E48</f>
        <v>0</v>
      </c>
      <c r="I26" s="88">
        <f>PREENCHER!I47*'PARÃMETROS - NÃO MEXER !'!E48</f>
        <v>0</v>
      </c>
      <c r="J26" s="88">
        <f>PREENCHER!J47*'PARÃMETROS - NÃO MEXER !'!E48</f>
        <v>0</v>
      </c>
      <c r="K26" s="88">
        <f>PREENCHER!K47*'PARÃMETROS - NÃO MEXER !'!E48</f>
        <v>0</v>
      </c>
      <c r="L26" s="88">
        <f>PREENCHER!L47*'PARÃMETROS - NÃO MEXER !'!E48</f>
        <v>0</v>
      </c>
      <c r="M26" s="88">
        <f>PREENCHER!M47*'PARÃMETROS - NÃO MEXER !'!E48</f>
        <v>0</v>
      </c>
      <c r="N26" s="88">
        <f>PREENCHER!N47*'PARÃMETROS - NÃO MEXER !'!E48</f>
        <v>0</v>
      </c>
      <c r="O26" s="88">
        <f>PREENCHER!O47*'PARÃMETROS - NÃO MEXER !'!E48</f>
        <v>0</v>
      </c>
      <c r="P26" s="88">
        <f>PREENCHER!P47*'PARÃMETROS - NÃO MEXER !'!E48</f>
        <v>0</v>
      </c>
      <c r="Q26" s="88">
        <f>PREENCHER!Q47*'PARÃMETROS - NÃO MEXER !'!E48</f>
        <v>0</v>
      </c>
      <c r="R26" s="88">
        <f>PREENCHER!R47*'PARÃMETROS - NÃO MEXER !'!E48</f>
        <v>0</v>
      </c>
      <c r="S26" s="88">
        <f>PREENCHER!S47*'PARÃMETROS - NÃO MEXER !'!E48</f>
        <v>0</v>
      </c>
      <c r="T26" s="89">
        <f t="shared" si="1"/>
        <v>0</v>
      </c>
      <c r="U26" s="91"/>
      <c r="V26" s="90"/>
    </row>
    <row r="27" spans="1:22" x14ac:dyDescent="0.25">
      <c r="A27" s="45">
        <f t="shared" si="2"/>
        <v>23</v>
      </c>
      <c r="B27" s="41" t="s">
        <v>71</v>
      </c>
      <c r="C27" s="87" t="s">
        <v>28</v>
      </c>
      <c r="D27" s="88">
        <f>PREENCHER!D48*'PARÃMETROS - NÃO MEXER !'!E49</f>
        <v>0</v>
      </c>
      <c r="E27" s="88">
        <f>PREENCHER!E48*'PARÃMETROS - NÃO MEXER !'!E49</f>
        <v>0</v>
      </c>
      <c r="F27" s="88">
        <f>PREENCHER!F48*'PARÃMETROS - NÃO MEXER !'!E49</f>
        <v>0</v>
      </c>
      <c r="G27" s="88">
        <f>PREENCHER!G48*'PARÃMETROS - NÃO MEXER !'!E49</f>
        <v>0</v>
      </c>
      <c r="H27" s="88">
        <f>PREENCHER!H48*'PARÃMETROS - NÃO MEXER !'!E49</f>
        <v>0</v>
      </c>
      <c r="I27" s="88">
        <f>PREENCHER!I48*'PARÃMETROS - NÃO MEXER !'!E49</f>
        <v>0</v>
      </c>
      <c r="J27" s="88">
        <f>PREENCHER!J48*'PARÃMETROS - NÃO MEXER !'!E49</f>
        <v>0</v>
      </c>
      <c r="K27" s="88">
        <f>PREENCHER!K48*'PARÃMETROS - NÃO MEXER !'!E49</f>
        <v>0</v>
      </c>
      <c r="L27" s="88">
        <f>PREENCHER!L48*'PARÃMETROS - NÃO MEXER !'!E49</f>
        <v>0</v>
      </c>
      <c r="M27" s="88">
        <f>PREENCHER!M48*'PARÃMETROS - NÃO MEXER !'!E49</f>
        <v>0</v>
      </c>
      <c r="N27" s="88">
        <f>PREENCHER!N48*'PARÃMETROS - NÃO MEXER !'!E49</f>
        <v>0</v>
      </c>
      <c r="O27" s="88">
        <f>PREENCHER!O48*'PARÃMETROS - NÃO MEXER !'!E49</f>
        <v>0</v>
      </c>
      <c r="P27" s="88">
        <f>PREENCHER!P48*'PARÃMETROS - NÃO MEXER !'!E49</f>
        <v>0</v>
      </c>
      <c r="Q27" s="88">
        <f>PREENCHER!Q48*'PARÃMETROS - NÃO MEXER !'!E49</f>
        <v>0</v>
      </c>
      <c r="R27" s="88">
        <f>PREENCHER!R48*'PARÃMETROS - NÃO MEXER !'!E49</f>
        <v>0</v>
      </c>
      <c r="S27" s="88">
        <f>PREENCHER!S48*'PARÃMETROS - NÃO MEXER !'!E49</f>
        <v>0</v>
      </c>
      <c r="T27" s="89">
        <f t="shared" si="1"/>
        <v>0</v>
      </c>
      <c r="U27" s="91"/>
      <c r="V27" s="90"/>
    </row>
    <row r="28" spans="1:22" ht="18.75" x14ac:dyDescent="0.3">
      <c r="A28" s="255" t="s">
        <v>46</v>
      </c>
      <c r="B28" s="256"/>
      <c r="C28" s="80">
        <f>SUM(D5:S27)</f>
        <v>0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95" t="s">
        <v>261</v>
      </c>
      <c r="U28" s="95">
        <f>SUM(U5,U6,U8)</f>
        <v>0</v>
      </c>
    </row>
    <row r="29" spans="1:22" x14ac:dyDescent="0.25">
      <c r="B29" s="251"/>
      <c r="C29" s="251"/>
      <c r="D29" s="93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</row>
    <row r="30" spans="1:22" ht="18.75" x14ac:dyDescent="0.3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2" ht="23.25" customHeight="1" x14ac:dyDescent="0.35">
      <c r="A31" s="239" t="str">
        <f>'PARÃMETROS - NÃO MEXER !'!B5</f>
        <v>Grupo 2 - Atividades de Pesquisa e Produção Intelectual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1"/>
      <c r="U31" s="82"/>
    </row>
    <row r="32" spans="1:22" x14ac:dyDescent="0.25">
      <c r="A32" s="261" t="s">
        <v>29</v>
      </c>
      <c r="B32" s="262"/>
      <c r="C32" s="263"/>
      <c r="D32" s="105">
        <f>PREENCHER!D52</f>
        <v>0</v>
      </c>
      <c r="E32" s="105">
        <f>D32-1</f>
        <v>-1</v>
      </c>
      <c r="F32" s="105">
        <f t="shared" ref="F32:N32" si="3">E32-1</f>
        <v>-2</v>
      </c>
      <c r="G32" s="105">
        <f t="shared" si="3"/>
        <v>-3</v>
      </c>
      <c r="H32" s="105">
        <f t="shared" si="3"/>
        <v>-4</v>
      </c>
      <c r="I32" s="105">
        <f t="shared" si="3"/>
        <v>-5</v>
      </c>
      <c r="J32" s="105">
        <f t="shared" si="3"/>
        <v>-6</v>
      </c>
      <c r="K32" s="105">
        <f t="shared" si="3"/>
        <v>-7</v>
      </c>
      <c r="L32" s="105">
        <f t="shared" si="3"/>
        <v>-8</v>
      </c>
      <c r="M32" s="105">
        <f t="shared" si="3"/>
        <v>-9</v>
      </c>
      <c r="N32" s="105">
        <f t="shared" si="3"/>
        <v>-10</v>
      </c>
      <c r="O32" s="105">
        <f>N32-1</f>
        <v>-11</v>
      </c>
      <c r="P32" s="105">
        <f>O32-1</f>
        <v>-12</v>
      </c>
      <c r="Q32" s="105">
        <f>P32-1</f>
        <v>-13</v>
      </c>
      <c r="R32" s="105">
        <f>Q32-1</f>
        <v>-14</v>
      </c>
      <c r="S32" s="105">
        <f>R32-1</f>
        <v>-15</v>
      </c>
      <c r="T32" s="105" t="s">
        <v>261</v>
      </c>
      <c r="U32" s="84" t="s">
        <v>268</v>
      </c>
      <c r="V32" s="85"/>
    </row>
    <row r="33" spans="1:21" x14ac:dyDescent="0.25">
      <c r="A33" s="264" t="s">
        <v>21</v>
      </c>
      <c r="B33" s="265"/>
      <c r="C33" s="266"/>
      <c r="D33" s="79" t="s">
        <v>28</v>
      </c>
      <c r="E33" s="79" t="s">
        <v>28</v>
      </c>
      <c r="F33" s="79" t="s">
        <v>28</v>
      </c>
      <c r="G33" s="79" t="s">
        <v>28</v>
      </c>
      <c r="H33" s="79" t="s">
        <v>28</v>
      </c>
      <c r="I33" s="79" t="s">
        <v>28</v>
      </c>
      <c r="J33" s="79" t="s">
        <v>28</v>
      </c>
      <c r="K33" s="79" t="s">
        <v>28</v>
      </c>
      <c r="L33" s="79" t="s">
        <v>28</v>
      </c>
      <c r="M33" s="79" t="s">
        <v>28</v>
      </c>
      <c r="N33" s="79" t="s">
        <v>28</v>
      </c>
      <c r="O33" s="79" t="s">
        <v>28</v>
      </c>
      <c r="P33" s="79" t="s">
        <v>28</v>
      </c>
      <c r="Q33" s="79" t="s">
        <v>28</v>
      </c>
      <c r="R33" s="79" t="s">
        <v>28</v>
      </c>
      <c r="S33" s="79" t="s">
        <v>28</v>
      </c>
      <c r="T33" s="79" t="s">
        <v>28</v>
      </c>
      <c r="U33" s="92" t="s">
        <v>269</v>
      </c>
    </row>
    <row r="34" spans="1:21" x14ac:dyDescent="0.25">
      <c r="A34" s="86">
        <v>1</v>
      </c>
      <c r="B34" s="51" t="s">
        <v>72</v>
      </c>
      <c r="C34" s="79" t="s">
        <v>28</v>
      </c>
      <c r="D34" s="94">
        <f>PREENCHER!D55*'PARÃMETROS - NÃO MEXER !'!E53</f>
        <v>0</v>
      </c>
      <c r="E34" s="94">
        <f>PREENCHER!E55*'PARÃMETROS - NÃO MEXER !'!E53</f>
        <v>0</v>
      </c>
      <c r="F34" s="94">
        <f>PREENCHER!F55*'PARÃMETROS - NÃO MEXER !'!E53</f>
        <v>0</v>
      </c>
      <c r="G34" s="94">
        <f>PREENCHER!G55*'PARÃMETROS - NÃO MEXER !'!E53</f>
        <v>0</v>
      </c>
      <c r="H34" s="94">
        <f>PREENCHER!H55*'PARÃMETROS - NÃO MEXER !'!E53</f>
        <v>0</v>
      </c>
      <c r="I34" s="94">
        <f>PREENCHER!I55*'PARÃMETROS - NÃO MEXER !'!E53</f>
        <v>0</v>
      </c>
      <c r="J34" s="94">
        <f>PREENCHER!J55*'PARÃMETROS - NÃO MEXER !'!E53</f>
        <v>0</v>
      </c>
      <c r="K34" s="94">
        <f>PREENCHER!K55*'PARÃMETROS - NÃO MEXER !'!E53</f>
        <v>0</v>
      </c>
      <c r="L34" s="94">
        <f>PREENCHER!L55*'PARÃMETROS - NÃO MEXER !'!E53</f>
        <v>0</v>
      </c>
      <c r="M34" s="94">
        <f>PREENCHER!M55*'PARÃMETROS - NÃO MEXER !'!E53</f>
        <v>0</v>
      </c>
      <c r="N34" s="94">
        <f>PREENCHER!N55*'PARÃMETROS - NÃO MEXER !'!E53</f>
        <v>0</v>
      </c>
      <c r="O34" s="94">
        <f>PREENCHER!O55*'PARÃMETROS - NÃO MEXER !'!E53</f>
        <v>0</v>
      </c>
      <c r="P34" s="94">
        <f>PREENCHER!P55*'PARÃMETROS - NÃO MEXER !'!E53</f>
        <v>0</v>
      </c>
      <c r="Q34" s="94">
        <f>PREENCHER!Q55*'PARÃMETROS - NÃO MEXER !'!E53</f>
        <v>0</v>
      </c>
      <c r="R34" s="94">
        <f>PREENCHER!R55*'PARÃMETROS - NÃO MEXER !'!E53</f>
        <v>0</v>
      </c>
      <c r="S34" s="94">
        <f>PREENCHER!S55*'PARÃMETROS - NÃO MEXER !'!E53</f>
        <v>0</v>
      </c>
      <c r="T34" s="94">
        <f>SUM(D34:S34)</f>
        <v>0</v>
      </c>
      <c r="U34" s="92" t="s">
        <v>267</v>
      </c>
    </row>
    <row r="35" spans="1:21" x14ac:dyDescent="0.25">
      <c r="A35" s="86">
        <f>A34+1</f>
        <v>2</v>
      </c>
      <c r="B35" s="53" t="s">
        <v>73</v>
      </c>
      <c r="C35" s="79" t="s">
        <v>28</v>
      </c>
      <c r="D35" s="94">
        <f>PREENCHER!D56*'PARÃMETROS - NÃO MEXER !'!E54</f>
        <v>0</v>
      </c>
      <c r="E35" s="94">
        <f>PREENCHER!E56*'PARÃMETROS - NÃO MEXER !'!E54</f>
        <v>0</v>
      </c>
      <c r="F35" s="94">
        <f>PREENCHER!F56*'PARÃMETROS - NÃO MEXER !'!E54</f>
        <v>0</v>
      </c>
      <c r="G35" s="94">
        <f>PREENCHER!G56*'PARÃMETROS - NÃO MEXER !'!E54</f>
        <v>0</v>
      </c>
      <c r="H35" s="94">
        <f>PREENCHER!H56*'PARÃMETROS - NÃO MEXER !'!E54</f>
        <v>0</v>
      </c>
      <c r="I35" s="94">
        <f>PREENCHER!I56*'PARÃMETROS - NÃO MEXER !'!E54</f>
        <v>0</v>
      </c>
      <c r="J35" s="94">
        <f>PREENCHER!J56*'PARÃMETROS - NÃO MEXER !'!E54</f>
        <v>0</v>
      </c>
      <c r="K35" s="94">
        <f>PREENCHER!K56*'PARÃMETROS - NÃO MEXER !'!E54</f>
        <v>0</v>
      </c>
      <c r="L35" s="94">
        <f>PREENCHER!L56*'PARÃMETROS - NÃO MEXER !'!E54</f>
        <v>0</v>
      </c>
      <c r="M35" s="94">
        <f>PREENCHER!M56*'PARÃMETROS - NÃO MEXER !'!E54</f>
        <v>0</v>
      </c>
      <c r="N35" s="94">
        <f>PREENCHER!N56*'PARÃMETROS - NÃO MEXER !'!E54</f>
        <v>0</v>
      </c>
      <c r="O35" s="94">
        <f>PREENCHER!O56*'PARÃMETROS - NÃO MEXER !'!E54</f>
        <v>0</v>
      </c>
      <c r="P35" s="94">
        <f>PREENCHER!P56*'PARÃMETROS - NÃO MEXER !'!E54</f>
        <v>0</v>
      </c>
      <c r="Q35" s="94">
        <f>PREENCHER!Q56*'PARÃMETROS - NÃO MEXER !'!E54</f>
        <v>0</v>
      </c>
      <c r="R35" s="94">
        <f>PREENCHER!R56*'PARÃMETROS - NÃO MEXER !'!E54</f>
        <v>0</v>
      </c>
      <c r="S35" s="94">
        <f>PREENCHER!S56*'PARÃMETROS - NÃO MEXER !'!E54</f>
        <v>0</v>
      </c>
      <c r="T35" s="94">
        <f t="shared" ref="T35:T59" si="4">SUM(D35:S35)</f>
        <v>0</v>
      </c>
      <c r="U35" s="82"/>
    </row>
    <row r="36" spans="1:21" x14ac:dyDescent="0.25">
      <c r="A36" s="86">
        <f t="shared" ref="A36:A59" si="5">A35+1</f>
        <v>3</v>
      </c>
      <c r="B36" s="53" t="s">
        <v>74</v>
      </c>
      <c r="C36" s="79" t="s">
        <v>28</v>
      </c>
      <c r="D36" s="94">
        <f>PREENCHER!D57*'PARÃMETROS - NÃO MEXER !'!E55</f>
        <v>0</v>
      </c>
      <c r="E36" s="94">
        <f>PREENCHER!E57*'PARÃMETROS - NÃO MEXER !'!E55</f>
        <v>0</v>
      </c>
      <c r="F36" s="94">
        <f>PREENCHER!F57*'PARÃMETROS - NÃO MEXER !'!E55</f>
        <v>0</v>
      </c>
      <c r="G36" s="94">
        <f>PREENCHER!G57*'PARÃMETROS - NÃO MEXER !'!E55</f>
        <v>0</v>
      </c>
      <c r="H36" s="94">
        <f>PREENCHER!H57*'PARÃMETROS - NÃO MEXER !'!E55</f>
        <v>0</v>
      </c>
      <c r="I36" s="94">
        <f>PREENCHER!I57*'PARÃMETROS - NÃO MEXER !'!E55</f>
        <v>0</v>
      </c>
      <c r="J36" s="94">
        <f>PREENCHER!J57*'PARÃMETROS - NÃO MEXER !'!E55</f>
        <v>0</v>
      </c>
      <c r="K36" s="94">
        <f>PREENCHER!K57*'PARÃMETROS - NÃO MEXER !'!E55</f>
        <v>0</v>
      </c>
      <c r="L36" s="94">
        <f>PREENCHER!L57*'PARÃMETROS - NÃO MEXER !'!E55</f>
        <v>0</v>
      </c>
      <c r="M36" s="94">
        <f>PREENCHER!M57*'PARÃMETROS - NÃO MEXER !'!E55</f>
        <v>0</v>
      </c>
      <c r="N36" s="94">
        <f>PREENCHER!N57*'PARÃMETROS - NÃO MEXER !'!E55</f>
        <v>0</v>
      </c>
      <c r="O36" s="94">
        <f>PREENCHER!O57*'PARÃMETROS - NÃO MEXER !'!E55</f>
        <v>0</v>
      </c>
      <c r="P36" s="94">
        <f>PREENCHER!P57*'PARÃMETROS - NÃO MEXER !'!E55</f>
        <v>0</v>
      </c>
      <c r="Q36" s="94">
        <f>PREENCHER!Q57*'PARÃMETROS - NÃO MEXER !'!E55</f>
        <v>0</v>
      </c>
      <c r="R36" s="94">
        <f>PREENCHER!R57*'PARÃMETROS - NÃO MEXER !'!E55</f>
        <v>0</v>
      </c>
      <c r="S36" s="94">
        <f>PREENCHER!S57*'PARÃMETROS - NÃO MEXER !'!E55</f>
        <v>0</v>
      </c>
      <c r="T36" s="94">
        <f t="shared" si="4"/>
        <v>0</v>
      </c>
      <c r="U36" s="82"/>
    </row>
    <row r="37" spans="1:21" ht="25.5" x14ac:dyDescent="0.25">
      <c r="A37" s="86">
        <f t="shared" si="5"/>
        <v>4</v>
      </c>
      <c r="B37" s="53" t="s">
        <v>281</v>
      </c>
      <c r="C37" s="79" t="s">
        <v>28</v>
      </c>
      <c r="D37" s="94">
        <f>PREENCHER!D58*'PARÃMETROS - NÃO MEXER !'!E56</f>
        <v>0</v>
      </c>
      <c r="E37" s="94">
        <f>PREENCHER!E58*'PARÃMETROS - NÃO MEXER !'!E56</f>
        <v>0</v>
      </c>
      <c r="F37" s="94">
        <f>PREENCHER!F58*'PARÃMETROS - NÃO MEXER !'!E56</f>
        <v>0</v>
      </c>
      <c r="G37" s="94">
        <f>PREENCHER!G58*'PARÃMETROS - NÃO MEXER !'!E56</f>
        <v>0</v>
      </c>
      <c r="H37" s="94">
        <f>PREENCHER!H58*'PARÃMETROS - NÃO MEXER !'!E56</f>
        <v>0</v>
      </c>
      <c r="I37" s="94">
        <f>PREENCHER!I58*'PARÃMETROS - NÃO MEXER !'!E56</f>
        <v>0</v>
      </c>
      <c r="J37" s="94">
        <f>PREENCHER!J58*'PARÃMETROS - NÃO MEXER !'!E56</f>
        <v>0</v>
      </c>
      <c r="K37" s="94">
        <f>PREENCHER!K58*'PARÃMETROS - NÃO MEXER !'!E56</f>
        <v>0</v>
      </c>
      <c r="L37" s="94">
        <f>PREENCHER!L58*'PARÃMETROS - NÃO MEXER !'!E56</f>
        <v>0</v>
      </c>
      <c r="M37" s="94">
        <f>PREENCHER!M58*'PARÃMETROS - NÃO MEXER !'!E56</f>
        <v>0</v>
      </c>
      <c r="N37" s="94">
        <f>PREENCHER!N58*'PARÃMETROS - NÃO MEXER !'!E56</f>
        <v>0</v>
      </c>
      <c r="O37" s="94">
        <f>PREENCHER!O58*'PARÃMETROS - NÃO MEXER !'!E56</f>
        <v>0</v>
      </c>
      <c r="P37" s="94">
        <f>PREENCHER!P58*'PARÃMETROS - NÃO MEXER !'!E56</f>
        <v>0</v>
      </c>
      <c r="Q37" s="94">
        <f>PREENCHER!Q58*'PARÃMETROS - NÃO MEXER !'!E56</f>
        <v>0</v>
      </c>
      <c r="R37" s="94">
        <f>PREENCHER!R58*'PARÃMETROS - NÃO MEXER !'!E56</f>
        <v>0</v>
      </c>
      <c r="S37" s="94">
        <f>PREENCHER!S58*'PARÃMETROS - NÃO MEXER !'!E56</f>
        <v>0</v>
      </c>
      <c r="T37" s="94">
        <f t="shared" si="4"/>
        <v>0</v>
      </c>
      <c r="U37" s="92">
        <f>SUM(D37:S37)</f>
        <v>0</v>
      </c>
    </row>
    <row r="38" spans="1:21" x14ac:dyDescent="0.25">
      <c r="A38" s="86">
        <f t="shared" si="5"/>
        <v>5</v>
      </c>
      <c r="B38" s="53" t="s">
        <v>76</v>
      </c>
      <c r="C38" s="79" t="s">
        <v>28</v>
      </c>
      <c r="D38" s="94">
        <f>PREENCHER!D59*'PARÃMETROS - NÃO MEXER !'!E57</f>
        <v>0</v>
      </c>
      <c r="E38" s="94">
        <f>PREENCHER!E59*'PARÃMETROS - NÃO MEXER !'!E57</f>
        <v>0</v>
      </c>
      <c r="F38" s="94">
        <f>PREENCHER!F59*'PARÃMETROS - NÃO MEXER !'!E57</f>
        <v>0</v>
      </c>
      <c r="G38" s="94">
        <f>PREENCHER!G59*'PARÃMETROS - NÃO MEXER !'!E57</f>
        <v>0</v>
      </c>
      <c r="H38" s="94">
        <f>PREENCHER!H59*'PARÃMETROS - NÃO MEXER !'!E57</f>
        <v>0</v>
      </c>
      <c r="I38" s="94">
        <f>PREENCHER!I59*'PARÃMETROS - NÃO MEXER !'!E57</f>
        <v>0</v>
      </c>
      <c r="J38" s="94">
        <f>PREENCHER!J59*'PARÃMETROS - NÃO MEXER !'!E57</f>
        <v>0</v>
      </c>
      <c r="K38" s="94">
        <f>PREENCHER!K59*'PARÃMETROS - NÃO MEXER !'!E57</f>
        <v>0</v>
      </c>
      <c r="L38" s="94">
        <f>PREENCHER!L59*'PARÃMETROS - NÃO MEXER !'!E57</f>
        <v>0</v>
      </c>
      <c r="M38" s="94">
        <f>PREENCHER!M59*'PARÃMETROS - NÃO MEXER !'!E57</f>
        <v>0</v>
      </c>
      <c r="N38" s="94">
        <f>PREENCHER!N59*'PARÃMETROS - NÃO MEXER !'!E57</f>
        <v>0</v>
      </c>
      <c r="O38" s="94">
        <f>PREENCHER!O59*'PARÃMETROS - NÃO MEXER !'!E57</f>
        <v>0</v>
      </c>
      <c r="P38" s="94">
        <f>PREENCHER!P59*'PARÃMETROS - NÃO MEXER !'!E57</f>
        <v>0</v>
      </c>
      <c r="Q38" s="94">
        <f>PREENCHER!Q59*'PARÃMETROS - NÃO MEXER !'!E57</f>
        <v>0</v>
      </c>
      <c r="R38" s="94">
        <f>PREENCHER!R59*'PARÃMETROS - NÃO MEXER !'!E57</f>
        <v>0</v>
      </c>
      <c r="S38" s="94">
        <f>PREENCHER!S59*'PARÃMETROS - NÃO MEXER !'!E57</f>
        <v>0</v>
      </c>
      <c r="T38" s="94">
        <f t="shared" si="4"/>
        <v>0</v>
      </c>
      <c r="U38" s="82"/>
    </row>
    <row r="39" spans="1:21" x14ac:dyDescent="0.25">
      <c r="A39" s="86">
        <f t="shared" si="5"/>
        <v>6</v>
      </c>
      <c r="B39" s="53" t="s">
        <v>77</v>
      </c>
      <c r="C39" s="79" t="s">
        <v>28</v>
      </c>
      <c r="D39" s="94">
        <f>PREENCHER!D60*'PARÃMETROS - NÃO MEXER !'!E58</f>
        <v>0</v>
      </c>
      <c r="E39" s="94">
        <f>PREENCHER!E60*'PARÃMETROS - NÃO MEXER !'!E58</f>
        <v>0</v>
      </c>
      <c r="F39" s="94">
        <f>PREENCHER!F60*'PARÃMETROS - NÃO MEXER !'!E58</f>
        <v>0</v>
      </c>
      <c r="G39" s="94">
        <f>PREENCHER!G60*'PARÃMETROS - NÃO MEXER !'!E58</f>
        <v>0</v>
      </c>
      <c r="H39" s="94">
        <f>PREENCHER!H60*'PARÃMETROS - NÃO MEXER !'!E58</f>
        <v>0</v>
      </c>
      <c r="I39" s="94">
        <f>PREENCHER!I60*'PARÃMETROS - NÃO MEXER !'!E58</f>
        <v>0</v>
      </c>
      <c r="J39" s="94">
        <f>PREENCHER!J60*'PARÃMETROS - NÃO MEXER !'!E58</f>
        <v>0</v>
      </c>
      <c r="K39" s="94">
        <f>PREENCHER!K60*'PARÃMETROS - NÃO MEXER !'!E58</f>
        <v>0</v>
      </c>
      <c r="L39" s="94">
        <f>PREENCHER!L60*'PARÃMETROS - NÃO MEXER !'!E58</f>
        <v>0</v>
      </c>
      <c r="M39" s="94">
        <f>PREENCHER!M60*'PARÃMETROS - NÃO MEXER !'!E58</f>
        <v>0</v>
      </c>
      <c r="N39" s="94">
        <f>PREENCHER!N60*'PARÃMETROS - NÃO MEXER !'!E58</f>
        <v>0</v>
      </c>
      <c r="O39" s="94">
        <f>PREENCHER!O60*'PARÃMETROS - NÃO MEXER !'!E58</f>
        <v>0</v>
      </c>
      <c r="P39" s="94">
        <f>PREENCHER!P60*'PARÃMETROS - NÃO MEXER !'!E58</f>
        <v>0</v>
      </c>
      <c r="Q39" s="94">
        <f>PREENCHER!Q60*'PARÃMETROS - NÃO MEXER !'!E58</f>
        <v>0</v>
      </c>
      <c r="R39" s="94">
        <f>PREENCHER!R60*'PARÃMETROS - NÃO MEXER !'!E58</f>
        <v>0</v>
      </c>
      <c r="S39" s="94">
        <f>PREENCHER!S60*'PARÃMETROS - NÃO MEXER !'!E58</f>
        <v>0</v>
      </c>
      <c r="T39" s="94">
        <f t="shared" si="4"/>
        <v>0</v>
      </c>
      <c r="U39" s="82"/>
    </row>
    <row r="40" spans="1:21" x14ac:dyDescent="0.25">
      <c r="A40" s="86">
        <f t="shared" si="5"/>
        <v>7</v>
      </c>
      <c r="B40" s="53" t="s">
        <v>78</v>
      </c>
      <c r="C40" s="79" t="s">
        <v>28</v>
      </c>
      <c r="D40" s="94">
        <f>PREENCHER!D61*'PARÃMETROS - NÃO MEXER !'!E59</f>
        <v>0</v>
      </c>
      <c r="E40" s="94">
        <f>PREENCHER!E61*'PARÃMETROS - NÃO MEXER !'!E59</f>
        <v>0</v>
      </c>
      <c r="F40" s="94">
        <f>PREENCHER!F61*'PARÃMETROS - NÃO MEXER !'!E59</f>
        <v>0</v>
      </c>
      <c r="G40" s="94">
        <f>PREENCHER!G61*'PARÃMETROS - NÃO MEXER !'!E59</f>
        <v>0</v>
      </c>
      <c r="H40" s="94">
        <f>PREENCHER!H61*'PARÃMETROS - NÃO MEXER !'!E59</f>
        <v>0</v>
      </c>
      <c r="I40" s="94">
        <f>PREENCHER!I61*'PARÃMETROS - NÃO MEXER !'!E59</f>
        <v>0</v>
      </c>
      <c r="J40" s="94">
        <f>PREENCHER!J61*'PARÃMETROS - NÃO MEXER !'!E59</f>
        <v>0</v>
      </c>
      <c r="K40" s="94">
        <f>PREENCHER!K61*'PARÃMETROS - NÃO MEXER !'!E59</f>
        <v>0</v>
      </c>
      <c r="L40" s="94">
        <f>PREENCHER!L61*'PARÃMETROS - NÃO MEXER !'!E59</f>
        <v>0</v>
      </c>
      <c r="M40" s="94">
        <f>PREENCHER!M61*'PARÃMETROS - NÃO MEXER !'!E59</f>
        <v>0</v>
      </c>
      <c r="N40" s="94">
        <f>PREENCHER!N61*'PARÃMETROS - NÃO MEXER !'!E59</f>
        <v>0</v>
      </c>
      <c r="O40" s="94">
        <f>PREENCHER!O61*'PARÃMETROS - NÃO MEXER !'!E59</f>
        <v>0</v>
      </c>
      <c r="P40" s="94">
        <f>PREENCHER!P61*'PARÃMETROS - NÃO MEXER !'!E59</f>
        <v>0</v>
      </c>
      <c r="Q40" s="94">
        <f>PREENCHER!Q61*'PARÃMETROS - NÃO MEXER !'!E59</f>
        <v>0</v>
      </c>
      <c r="R40" s="94">
        <f>PREENCHER!R61*'PARÃMETROS - NÃO MEXER !'!E59</f>
        <v>0</v>
      </c>
      <c r="S40" s="94">
        <f>PREENCHER!S61*'PARÃMETROS - NÃO MEXER !'!E59</f>
        <v>0</v>
      </c>
      <c r="T40" s="94">
        <f t="shared" si="4"/>
        <v>0</v>
      </c>
      <c r="U40" s="82"/>
    </row>
    <row r="41" spans="1:21" ht="25.5" x14ac:dyDescent="0.25">
      <c r="A41" s="86">
        <f t="shared" si="5"/>
        <v>8</v>
      </c>
      <c r="B41" s="53" t="s">
        <v>191</v>
      </c>
      <c r="C41" s="79" t="s">
        <v>28</v>
      </c>
      <c r="D41" s="94">
        <f>PREENCHER!D62*'PARÃMETROS - NÃO MEXER !'!E60</f>
        <v>0</v>
      </c>
      <c r="E41" s="94">
        <f>PREENCHER!E62*'PARÃMETROS - NÃO MEXER !'!E60</f>
        <v>0</v>
      </c>
      <c r="F41" s="94">
        <f>PREENCHER!F62*'PARÃMETROS - NÃO MEXER !'!E60</f>
        <v>0</v>
      </c>
      <c r="G41" s="94">
        <f>PREENCHER!G62*'PARÃMETROS - NÃO MEXER !'!E60</f>
        <v>0</v>
      </c>
      <c r="H41" s="94">
        <f>PREENCHER!H62*'PARÃMETROS - NÃO MEXER !'!E60</f>
        <v>0</v>
      </c>
      <c r="I41" s="94">
        <f>PREENCHER!I62*'PARÃMETROS - NÃO MEXER !'!E60</f>
        <v>0</v>
      </c>
      <c r="J41" s="94">
        <f>PREENCHER!J62*'PARÃMETROS - NÃO MEXER !'!E60</f>
        <v>0</v>
      </c>
      <c r="K41" s="94">
        <f>PREENCHER!K62*'PARÃMETROS - NÃO MEXER !'!E60</f>
        <v>0</v>
      </c>
      <c r="L41" s="94">
        <f>PREENCHER!L62*'PARÃMETROS - NÃO MEXER !'!E60</f>
        <v>0</v>
      </c>
      <c r="M41" s="94">
        <f>PREENCHER!M62*'PARÃMETROS - NÃO MEXER !'!E60</f>
        <v>0</v>
      </c>
      <c r="N41" s="94">
        <f>PREENCHER!N62*'PARÃMETROS - NÃO MEXER !'!E60</f>
        <v>0</v>
      </c>
      <c r="O41" s="94">
        <f>PREENCHER!O62*'PARÃMETROS - NÃO MEXER !'!E60</f>
        <v>0</v>
      </c>
      <c r="P41" s="94">
        <f>PREENCHER!P62*'PARÃMETROS - NÃO MEXER !'!E60</f>
        <v>0</v>
      </c>
      <c r="Q41" s="94">
        <f>PREENCHER!Q62*'PARÃMETROS - NÃO MEXER !'!E60</f>
        <v>0</v>
      </c>
      <c r="R41" s="94">
        <f>PREENCHER!R62*'PARÃMETROS - NÃO MEXER !'!E60</f>
        <v>0</v>
      </c>
      <c r="S41" s="94">
        <f>PREENCHER!S62*'PARÃMETROS - NÃO MEXER !'!E60</f>
        <v>0</v>
      </c>
      <c r="T41" s="94">
        <f t="shared" si="4"/>
        <v>0</v>
      </c>
      <c r="U41" s="82"/>
    </row>
    <row r="42" spans="1:21" ht="26.25" x14ac:dyDescent="0.25">
      <c r="A42" s="86">
        <f t="shared" si="5"/>
        <v>9</v>
      </c>
      <c r="B42" s="96" t="s">
        <v>79</v>
      </c>
      <c r="C42" s="79" t="s">
        <v>28</v>
      </c>
      <c r="D42" s="94">
        <f>PREENCHER!D63*'PARÃMETROS - NÃO MEXER !'!E61</f>
        <v>0</v>
      </c>
      <c r="E42" s="94">
        <f>PREENCHER!E63*'PARÃMETROS - NÃO MEXER !'!E61</f>
        <v>0</v>
      </c>
      <c r="F42" s="94">
        <f>PREENCHER!F63*'PARÃMETROS - NÃO MEXER !'!E61</f>
        <v>0</v>
      </c>
      <c r="G42" s="94">
        <f>PREENCHER!G63*'PARÃMETROS - NÃO MEXER !'!E61</f>
        <v>0</v>
      </c>
      <c r="H42" s="94">
        <f>PREENCHER!H63*'PARÃMETROS - NÃO MEXER !'!E61</f>
        <v>0</v>
      </c>
      <c r="I42" s="94">
        <f>PREENCHER!I63*'PARÃMETROS - NÃO MEXER !'!E61</f>
        <v>0</v>
      </c>
      <c r="J42" s="94">
        <f>PREENCHER!J63*'PARÃMETROS - NÃO MEXER !'!E61</f>
        <v>0</v>
      </c>
      <c r="K42" s="94">
        <f>PREENCHER!K63*'PARÃMETROS - NÃO MEXER !'!E61</f>
        <v>0</v>
      </c>
      <c r="L42" s="94">
        <f>PREENCHER!L63*'PARÃMETROS - NÃO MEXER !'!E61</f>
        <v>0</v>
      </c>
      <c r="M42" s="94">
        <f>PREENCHER!M63*'PARÃMETROS - NÃO MEXER !'!E61</f>
        <v>0</v>
      </c>
      <c r="N42" s="94">
        <f>PREENCHER!N63*'PARÃMETROS - NÃO MEXER !'!E61</f>
        <v>0</v>
      </c>
      <c r="O42" s="94">
        <f>PREENCHER!O63*'PARÃMETROS - NÃO MEXER !'!E61</f>
        <v>0</v>
      </c>
      <c r="P42" s="94">
        <f>PREENCHER!P63*'PARÃMETROS - NÃO MEXER !'!E61</f>
        <v>0</v>
      </c>
      <c r="Q42" s="94">
        <f>PREENCHER!Q63*'PARÃMETROS - NÃO MEXER !'!E61</f>
        <v>0</v>
      </c>
      <c r="R42" s="94">
        <f>PREENCHER!R63*'PARÃMETROS - NÃO MEXER !'!E61</f>
        <v>0</v>
      </c>
      <c r="S42" s="94">
        <f>PREENCHER!S63*'PARÃMETROS - NÃO MEXER !'!E61</f>
        <v>0</v>
      </c>
      <c r="T42" s="94">
        <f t="shared" si="4"/>
        <v>0</v>
      </c>
      <c r="U42" s="82"/>
    </row>
    <row r="43" spans="1:21" x14ac:dyDescent="0.25">
      <c r="A43" s="86">
        <f t="shared" si="5"/>
        <v>10</v>
      </c>
      <c r="B43" s="96" t="s">
        <v>80</v>
      </c>
      <c r="C43" s="79" t="s">
        <v>28</v>
      </c>
      <c r="D43" s="94">
        <f>PREENCHER!D64*'PARÃMETROS - NÃO MEXER !'!E62</f>
        <v>0</v>
      </c>
      <c r="E43" s="94">
        <f>PREENCHER!E64*'PARÃMETROS - NÃO MEXER !'!E62</f>
        <v>0</v>
      </c>
      <c r="F43" s="94">
        <f>PREENCHER!F64*'PARÃMETROS - NÃO MEXER !'!E62</f>
        <v>0</v>
      </c>
      <c r="G43" s="94">
        <f>PREENCHER!G64*'PARÃMETROS - NÃO MEXER !'!E62</f>
        <v>0</v>
      </c>
      <c r="H43" s="94">
        <f>PREENCHER!H64*'PARÃMETROS - NÃO MEXER !'!E62</f>
        <v>0</v>
      </c>
      <c r="I43" s="94">
        <f>PREENCHER!I64*'PARÃMETROS - NÃO MEXER !'!E62</f>
        <v>0</v>
      </c>
      <c r="J43" s="94">
        <f>PREENCHER!J64*'PARÃMETROS - NÃO MEXER !'!E62</f>
        <v>0</v>
      </c>
      <c r="K43" s="94">
        <f>PREENCHER!K64*'PARÃMETROS - NÃO MEXER !'!E62</f>
        <v>0</v>
      </c>
      <c r="L43" s="94">
        <f>PREENCHER!L64*'PARÃMETROS - NÃO MEXER !'!E62</f>
        <v>0</v>
      </c>
      <c r="M43" s="94">
        <f>PREENCHER!M64*'PARÃMETROS - NÃO MEXER !'!E62</f>
        <v>0</v>
      </c>
      <c r="N43" s="94">
        <f>PREENCHER!N64*'PARÃMETROS - NÃO MEXER !'!E62</f>
        <v>0</v>
      </c>
      <c r="O43" s="94">
        <f>PREENCHER!O64*'PARÃMETROS - NÃO MEXER !'!E62</f>
        <v>0</v>
      </c>
      <c r="P43" s="94">
        <f>PREENCHER!P64*'PARÃMETROS - NÃO MEXER !'!E62</f>
        <v>0</v>
      </c>
      <c r="Q43" s="94">
        <f>PREENCHER!Q64*'PARÃMETROS - NÃO MEXER !'!E62</f>
        <v>0</v>
      </c>
      <c r="R43" s="94">
        <f>PREENCHER!R64*'PARÃMETROS - NÃO MEXER !'!E62</f>
        <v>0</v>
      </c>
      <c r="S43" s="94">
        <f>PREENCHER!S64*'PARÃMETROS - NÃO MEXER !'!E62</f>
        <v>0</v>
      </c>
      <c r="T43" s="94">
        <f t="shared" si="4"/>
        <v>0</v>
      </c>
      <c r="U43" s="82"/>
    </row>
    <row r="44" spans="1:21" ht="25.5" x14ac:dyDescent="0.25">
      <c r="A44" s="86">
        <f t="shared" si="5"/>
        <v>11</v>
      </c>
      <c r="B44" s="53" t="s">
        <v>75</v>
      </c>
      <c r="C44" s="79" t="s">
        <v>28</v>
      </c>
      <c r="D44" s="94">
        <f>PREENCHER!D65*'PARÃMETROS - NÃO MEXER !'!E63</f>
        <v>0</v>
      </c>
      <c r="E44" s="94">
        <f>PREENCHER!E65*'PARÃMETROS - NÃO MEXER !'!E63</f>
        <v>0</v>
      </c>
      <c r="F44" s="94">
        <f>PREENCHER!F65*'PARÃMETROS - NÃO MEXER !'!E63</f>
        <v>0</v>
      </c>
      <c r="G44" s="94">
        <f>PREENCHER!G65*'PARÃMETROS - NÃO MEXER !'!E63</f>
        <v>0</v>
      </c>
      <c r="H44" s="94">
        <f>PREENCHER!H65*'PARÃMETROS - NÃO MEXER !'!E63</f>
        <v>0</v>
      </c>
      <c r="I44" s="94">
        <f>PREENCHER!I65*'PARÃMETROS - NÃO MEXER !'!E63</f>
        <v>0</v>
      </c>
      <c r="J44" s="94">
        <f>PREENCHER!J65*'PARÃMETROS - NÃO MEXER !'!E63</f>
        <v>0</v>
      </c>
      <c r="K44" s="94">
        <f>PREENCHER!K65*'PARÃMETROS - NÃO MEXER !'!E63</f>
        <v>0</v>
      </c>
      <c r="L44" s="94">
        <f>PREENCHER!L65*'PARÃMETROS - NÃO MEXER !'!E63</f>
        <v>0</v>
      </c>
      <c r="M44" s="94">
        <f>PREENCHER!M65*'PARÃMETROS - NÃO MEXER !'!E63</f>
        <v>0</v>
      </c>
      <c r="N44" s="94">
        <f>PREENCHER!N65*'PARÃMETROS - NÃO MEXER !'!E63</f>
        <v>0</v>
      </c>
      <c r="O44" s="94">
        <f>PREENCHER!O65*'PARÃMETROS - NÃO MEXER !'!E63</f>
        <v>0</v>
      </c>
      <c r="P44" s="94">
        <f>PREENCHER!P65*'PARÃMETROS - NÃO MEXER !'!E63</f>
        <v>0</v>
      </c>
      <c r="Q44" s="94">
        <f>PREENCHER!Q65*'PARÃMETROS - NÃO MEXER !'!E63</f>
        <v>0</v>
      </c>
      <c r="R44" s="94">
        <f>PREENCHER!R65*'PARÃMETROS - NÃO MEXER !'!E63</f>
        <v>0</v>
      </c>
      <c r="S44" s="94">
        <f>PREENCHER!S65*'PARÃMETROS - NÃO MEXER !'!E63</f>
        <v>0</v>
      </c>
      <c r="T44" s="94">
        <f t="shared" si="4"/>
        <v>0</v>
      </c>
      <c r="U44" s="82"/>
    </row>
    <row r="45" spans="1:21" ht="25.5" x14ac:dyDescent="0.25">
      <c r="A45" s="86">
        <f t="shared" si="5"/>
        <v>12</v>
      </c>
      <c r="B45" s="53" t="s">
        <v>192</v>
      </c>
      <c r="C45" s="79" t="s">
        <v>28</v>
      </c>
      <c r="D45" s="94">
        <f>PREENCHER!D66*'PARÃMETROS - NÃO MEXER !'!E64</f>
        <v>0</v>
      </c>
      <c r="E45" s="94">
        <f>PREENCHER!E66*'PARÃMETROS - NÃO MEXER !'!E64</f>
        <v>0</v>
      </c>
      <c r="F45" s="94">
        <f>PREENCHER!F66*'PARÃMETROS - NÃO MEXER !'!E64</f>
        <v>0</v>
      </c>
      <c r="G45" s="94">
        <f>PREENCHER!G66*'PARÃMETROS - NÃO MEXER !'!E64</f>
        <v>0</v>
      </c>
      <c r="H45" s="94">
        <f>PREENCHER!H66*'PARÃMETROS - NÃO MEXER !'!E64</f>
        <v>0</v>
      </c>
      <c r="I45" s="94">
        <f>PREENCHER!I66*'PARÃMETROS - NÃO MEXER !'!E64</f>
        <v>0</v>
      </c>
      <c r="J45" s="94">
        <f>PREENCHER!J66*'PARÃMETROS - NÃO MEXER !'!E64</f>
        <v>0</v>
      </c>
      <c r="K45" s="94">
        <f>PREENCHER!K66*'PARÃMETROS - NÃO MEXER !'!E64</f>
        <v>0</v>
      </c>
      <c r="L45" s="94">
        <f>PREENCHER!L66*'PARÃMETROS - NÃO MEXER !'!E64</f>
        <v>0</v>
      </c>
      <c r="M45" s="94">
        <f>PREENCHER!M66*'PARÃMETROS - NÃO MEXER !'!E64</f>
        <v>0</v>
      </c>
      <c r="N45" s="94">
        <f>PREENCHER!N66*'PARÃMETROS - NÃO MEXER !'!E64</f>
        <v>0</v>
      </c>
      <c r="O45" s="94">
        <f>PREENCHER!O66*'PARÃMETROS - NÃO MEXER !'!E64</f>
        <v>0</v>
      </c>
      <c r="P45" s="94">
        <f>PREENCHER!P66*'PARÃMETROS - NÃO MEXER !'!E64</f>
        <v>0</v>
      </c>
      <c r="Q45" s="94">
        <f>PREENCHER!Q66*'PARÃMETROS - NÃO MEXER !'!E64</f>
        <v>0</v>
      </c>
      <c r="R45" s="94">
        <f>PREENCHER!R66*'PARÃMETROS - NÃO MEXER !'!E64</f>
        <v>0</v>
      </c>
      <c r="S45" s="94">
        <f>PREENCHER!S66*'PARÃMETROS - NÃO MEXER !'!E64</f>
        <v>0</v>
      </c>
      <c r="T45" s="94">
        <f t="shared" si="4"/>
        <v>0</v>
      </c>
      <c r="U45" s="82"/>
    </row>
    <row r="46" spans="1:21" ht="26.25" x14ac:dyDescent="0.25">
      <c r="A46" s="86">
        <f t="shared" si="5"/>
        <v>13</v>
      </c>
      <c r="B46" s="96" t="s">
        <v>81</v>
      </c>
      <c r="C46" s="79" t="s">
        <v>28</v>
      </c>
      <c r="D46" s="94">
        <f>PREENCHER!D67*'PARÃMETROS - NÃO MEXER !'!E65</f>
        <v>0</v>
      </c>
      <c r="E46" s="94">
        <f>PREENCHER!E67*'PARÃMETROS - NÃO MEXER !'!E65</f>
        <v>0</v>
      </c>
      <c r="F46" s="94">
        <f>PREENCHER!F67*'PARÃMETROS - NÃO MEXER !'!E65</f>
        <v>0</v>
      </c>
      <c r="G46" s="94">
        <f>PREENCHER!G67*'PARÃMETROS - NÃO MEXER !'!E65</f>
        <v>0</v>
      </c>
      <c r="H46" s="94">
        <f>PREENCHER!H67*'PARÃMETROS - NÃO MEXER !'!E65</f>
        <v>0</v>
      </c>
      <c r="I46" s="94">
        <f>PREENCHER!I67*'PARÃMETROS - NÃO MEXER !'!E65</f>
        <v>0</v>
      </c>
      <c r="J46" s="94">
        <f>PREENCHER!J67*'PARÃMETROS - NÃO MEXER !'!E65</f>
        <v>0</v>
      </c>
      <c r="K46" s="94">
        <f>PREENCHER!K67*'PARÃMETROS - NÃO MEXER !'!E65</f>
        <v>0</v>
      </c>
      <c r="L46" s="94">
        <f>PREENCHER!L67*'PARÃMETROS - NÃO MEXER !'!E65</f>
        <v>0</v>
      </c>
      <c r="M46" s="94">
        <f>PREENCHER!M67*'PARÃMETROS - NÃO MEXER !'!E65</f>
        <v>0</v>
      </c>
      <c r="N46" s="94">
        <f>PREENCHER!N67*'PARÃMETROS - NÃO MEXER !'!E65</f>
        <v>0</v>
      </c>
      <c r="O46" s="94">
        <f>PREENCHER!O67*'PARÃMETROS - NÃO MEXER !'!E65</f>
        <v>0</v>
      </c>
      <c r="P46" s="94">
        <f>PREENCHER!P67*'PARÃMETROS - NÃO MEXER !'!E65</f>
        <v>0</v>
      </c>
      <c r="Q46" s="94">
        <f>PREENCHER!Q67*'PARÃMETROS - NÃO MEXER !'!E65</f>
        <v>0</v>
      </c>
      <c r="R46" s="94">
        <f>PREENCHER!R67*'PARÃMETROS - NÃO MEXER !'!E65</f>
        <v>0</v>
      </c>
      <c r="S46" s="94">
        <f>PREENCHER!S67*'PARÃMETROS - NÃO MEXER !'!E65</f>
        <v>0</v>
      </c>
      <c r="T46" s="94">
        <f t="shared" si="4"/>
        <v>0</v>
      </c>
      <c r="U46" s="82"/>
    </row>
    <row r="47" spans="1:21" ht="26.25" x14ac:dyDescent="0.25">
      <c r="A47" s="86">
        <f t="shared" si="5"/>
        <v>14</v>
      </c>
      <c r="B47" s="96" t="s">
        <v>82</v>
      </c>
      <c r="C47" s="79" t="s">
        <v>28</v>
      </c>
      <c r="D47" s="94">
        <f>PREENCHER!D68*'PARÃMETROS - NÃO MEXER !'!E66</f>
        <v>0</v>
      </c>
      <c r="E47" s="94">
        <f>PREENCHER!E68*'PARÃMETROS - NÃO MEXER !'!E66</f>
        <v>0</v>
      </c>
      <c r="F47" s="94">
        <f>PREENCHER!F68*'PARÃMETROS - NÃO MEXER !'!E66</f>
        <v>0</v>
      </c>
      <c r="G47" s="94">
        <f>PREENCHER!G68*'PARÃMETROS - NÃO MEXER !'!E66</f>
        <v>0</v>
      </c>
      <c r="H47" s="94">
        <f>PREENCHER!H68*'PARÃMETROS - NÃO MEXER !'!E66</f>
        <v>0</v>
      </c>
      <c r="I47" s="94">
        <f>PREENCHER!I68*'PARÃMETROS - NÃO MEXER !'!E66</f>
        <v>0</v>
      </c>
      <c r="J47" s="94">
        <f>PREENCHER!J68*'PARÃMETROS - NÃO MEXER !'!E66</f>
        <v>0</v>
      </c>
      <c r="K47" s="94">
        <f>PREENCHER!K68*'PARÃMETROS - NÃO MEXER !'!E66</f>
        <v>0</v>
      </c>
      <c r="L47" s="94">
        <f>PREENCHER!L68*'PARÃMETROS - NÃO MEXER !'!E66</f>
        <v>0</v>
      </c>
      <c r="M47" s="94">
        <f>PREENCHER!M68*'PARÃMETROS - NÃO MEXER !'!E66</f>
        <v>0</v>
      </c>
      <c r="N47" s="94">
        <f>PREENCHER!N68*'PARÃMETROS - NÃO MEXER !'!E66</f>
        <v>0</v>
      </c>
      <c r="O47" s="94">
        <f>PREENCHER!O68*'PARÃMETROS - NÃO MEXER !'!E66</f>
        <v>0</v>
      </c>
      <c r="P47" s="94">
        <f>PREENCHER!P68*'PARÃMETROS - NÃO MEXER !'!E66</f>
        <v>0</v>
      </c>
      <c r="Q47" s="94">
        <f>PREENCHER!Q68*'PARÃMETROS - NÃO MEXER !'!E66</f>
        <v>0</v>
      </c>
      <c r="R47" s="94">
        <f>PREENCHER!R68*'PARÃMETROS - NÃO MEXER !'!E66</f>
        <v>0</v>
      </c>
      <c r="S47" s="94">
        <f>PREENCHER!S68*'PARÃMETROS - NÃO MEXER !'!E66</f>
        <v>0</v>
      </c>
      <c r="T47" s="94">
        <f t="shared" si="4"/>
        <v>0</v>
      </c>
      <c r="U47" s="82"/>
    </row>
    <row r="48" spans="1:21" x14ac:dyDescent="0.25">
      <c r="A48" s="86">
        <f t="shared" si="5"/>
        <v>15</v>
      </c>
      <c r="B48" s="96" t="s">
        <v>83</v>
      </c>
      <c r="C48" s="79" t="s">
        <v>28</v>
      </c>
      <c r="D48" s="94">
        <f>PREENCHER!D69*'PARÃMETROS - NÃO MEXER !'!E67</f>
        <v>0</v>
      </c>
      <c r="E48" s="94">
        <f>PREENCHER!E69*'PARÃMETROS - NÃO MEXER !'!E67</f>
        <v>0</v>
      </c>
      <c r="F48" s="94">
        <f>PREENCHER!F69*'PARÃMETROS - NÃO MEXER !'!E67</f>
        <v>0</v>
      </c>
      <c r="G48" s="94">
        <f>PREENCHER!G69*'PARÃMETROS - NÃO MEXER !'!E67</f>
        <v>0</v>
      </c>
      <c r="H48" s="94">
        <f>PREENCHER!H69*'PARÃMETROS - NÃO MEXER !'!E67</f>
        <v>0</v>
      </c>
      <c r="I48" s="94">
        <f>PREENCHER!I69*'PARÃMETROS - NÃO MEXER !'!E67</f>
        <v>0</v>
      </c>
      <c r="J48" s="94">
        <f>PREENCHER!J69*'PARÃMETROS - NÃO MEXER !'!E67</f>
        <v>0</v>
      </c>
      <c r="K48" s="94">
        <f>PREENCHER!K69*'PARÃMETROS - NÃO MEXER !'!E67</f>
        <v>0</v>
      </c>
      <c r="L48" s="94">
        <f>PREENCHER!L69*'PARÃMETROS - NÃO MEXER !'!E67</f>
        <v>0</v>
      </c>
      <c r="M48" s="94">
        <f>PREENCHER!M69*'PARÃMETROS - NÃO MEXER !'!E67</f>
        <v>0</v>
      </c>
      <c r="N48" s="94">
        <f>PREENCHER!N69*'PARÃMETROS - NÃO MEXER !'!E67</f>
        <v>0</v>
      </c>
      <c r="O48" s="94">
        <f>PREENCHER!O69*'PARÃMETROS - NÃO MEXER !'!E67</f>
        <v>0</v>
      </c>
      <c r="P48" s="94">
        <f>PREENCHER!P69*'PARÃMETROS - NÃO MEXER !'!E67</f>
        <v>0</v>
      </c>
      <c r="Q48" s="94">
        <f>PREENCHER!Q69*'PARÃMETROS - NÃO MEXER !'!E67</f>
        <v>0</v>
      </c>
      <c r="R48" s="94">
        <f>PREENCHER!R69*'PARÃMETROS - NÃO MEXER !'!E67</f>
        <v>0</v>
      </c>
      <c r="S48" s="94">
        <f>PREENCHER!S69*'PARÃMETROS - NÃO MEXER !'!E67</f>
        <v>0</v>
      </c>
      <c r="T48" s="94">
        <f t="shared" si="4"/>
        <v>0</v>
      </c>
      <c r="U48" s="82"/>
    </row>
    <row r="49" spans="1:21" ht="26.25" x14ac:dyDescent="0.25">
      <c r="A49" s="86">
        <f t="shared" si="5"/>
        <v>16</v>
      </c>
      <c r="B49" s="96" t="s">
        <v>84</v>
      </c>
      <c r="C49" s="79" t="s">
        <v>28</v>
      </c>
      <c r="D49" s="94">
        <f>PREENCHER!D70*'PARÃMETROS - NÃO MEXER !'!E68</f>
        <v>0</v>
      </c>
      <c r="E49" s="94">
        <f>PREENCHER!E70*'PARÃMETROS - NÃO MEXER !'!E68</f>
        <v>0</v>
      </c>
      <c r="F49" s="94">
        <f>PREENCHER!F70*'PARÃMETROS - NÃO MEXER !'!E68</f>
        <v>0</v>
      </c>
      <c r="G49" s="94">
        <f>PREENCHER!G70*'PARÃMETROS - NÃO MEXER !'!E68</f>
        <v>0</v>
      </c>
      <c r="H49" s="94">
        <f>PREENCHER!H70*'PARÃMETROS - NÃO MEXER !'!E68</f>
        <v>0</v>
      </c>
      <c r="I49" s="94">
        <f>PREENCHER!I70*'PARÃMETROS - NÃO MEXER !'!E68</f>
        <v>0</v>
      </c>
      <c r="J49" s="94">
        <f>PREENCHER!J70*'PARÃMETROS - NÃO MEXER !'!E68</f>
        <v>0</v>
      </c>
      <c r="K49" s="94">
        <f>PREENCHER!K70*'PARÃMETROS - NÃO MEXER !'!E68</f>
        <v>0</v>
      </c>
      <c r="L49" s="94">
        <f>PREENCHER!L70*'PARÃMETROS - NÃO MEXER !'!E68</f>
        <v>0</v>
      </c>
      <c r="M49" s="94">
        <f>PREENCHER!M70*'PARÃMETROS - NÃO MEXER !'!E68</f>
        <v>0</v>
      </c>
      <c r="N49" s="94">
        <f>PREENCHER!N70*'PARÃMETROS - NÃO MEXER !'!E68</f>
        <v>0</v>
      </c>
      <c r="O49" s="94">
        <f>PREENCHER!O70*'PARÃMETROS - NÃO MEXER !'!E68</f>
        <v>0</v>
      </c>
      <c r="P49" s="94">
        <f>PREENCHER!P70*'PARÃMETROS - NÃO MEXER !'!E68</f>
        <v>0</v>
      </c>
      <c r="Q49" s="94">
        <f>PREENCHER!Q70*'PARÃMETROS - NÃO MEXER !'!E68</f>
        <v>0</v>
      </c>
      <c r="R49" s="94">
        <f>PREENCHER!R70*'PARÃMETROS - NÃO MEXER !'!E68</f>
        <v>0</v>
      </c>
      <c r="S49" s="94">
        <f>PREENCHER!S70*'PARÃMETROS - NÃO MEXER !'!E68</f>
        <v>0</v>
      </c>
      <c r="T49" s="94">
        <f t="shared" si="4"/>
        <v>0</v>
      </c>
      <c r="U49" s="82"/>
    </row>
    <row r="50" spans="1:21" x14ac:dyDescent="0.25">
      <c r="A50" s="86">
        <f t="shared" si="5"/>
        <v>17</v>
      </c>
      <c r="B50" s="96" t="s">
        <v>85</v>
      </c>
      <c r="C50" s="79" t="s">
        <v>28</v>
      </c>
      <c r="D50" s="94">
        <f>PREENCHER!D71*'PARÃMETROS - NÃO MEXER !'!E69</f>
        <v>0</v>
      </c>
      <c r="E50" s="94">
        <f>PREENCHER!E71*'PARÃMETROS - NÃO MEXER !'!E69</f>
        <v>0</v>
      </c>
      <c r="F50" s="94">
        <f>PREENCHER!F71*'PARÃMETROS - NÃO MEXER !'!E69</f>
        <v>0</v>
      </c>
      <c r="G50" s="94">
        <f>PREENCHER!G71*'PARÃMETROS - NÃO MEXER !'!E69</f>
        <v>0</v>
      </c>
      <c r="H50" s="94">
        <f>PREENCHER!H71*'PARÃMETROS - NÃO MEXER !'!E69</f>
        <v>0</v>
      </c>
      <c r="I50" s="94">
        <f>PREENCHER!I71*'PARÃMETROS - NÃO MEXER !'!E69</f>
        <v>0</v>
      </c>
      <c r="J50" s="94">
        <f>PREENCHER!J71*'PARÃMETROS - NÃO MEXER !'!E69</f>
        <v>0</v>
      </c>
      <c r="K50" s="94">
        <f>PREENCHER!K71*'PARÃMETROS - NÃO MEXER !'!E69</f>
        <v>0</v>
      </c>
      <c r="L50" s="94">
        <f>PREENCHER!L71*'PARÃMETROS - NÃO MEXER !'!E69</f>
        <v>0</v>
      </c>
      <c r="M50" s="94">
        <f>PREENCHER!M71*'PARÃMETROS - NÃO MEXER !'!E69</f>
        <v>0</v>
      </c>
      <c r="N50" s="94">
        <f>PREENCHER!N71*'PARÃMETROS - NÃO MEXER !'!E69</f>
        <v>0</v>
      </c>
      <c r="O50" s="94">
        <f>PREENCHER!O71*'PARÃMETROS - NÃO MEXER !'!E69</f>
        <v>0</v>
      </c>
      <c r="P50" s="94">
        <f>PREENCHER!P71*'PARÃMETROS - NÃO MEXER !'!E69</f>
        <v>0</v>
      </c>
      <c r="Q50" s="94">
        <f>PREENCHER!Q71*'PARÃMETROS - NÃO MEXER !'!E69</f>
        <v>0</v>
      </c>
      <c r="R50" s="94">
        <f>PREENCHER!R71*'PARÃMETROS - NÃO MEXER !'!E69</f>
        <v>0</v>
      </c>
      <c r="S50" s="94">
        <f>PREENCHER!S71*'PARÃMETROS - NÃO MEXER !'!E69</f>
        <v>0</v>
      </c>
      <c r="T50" s="94">
        <f t="shared" si="4"/>
        <v>0</v>
      </c>
      <c r="U50" s="82"/>
    </row>
    <row r="51" spans="1:21" x14ac:dyDescent="0.25">
      <c r="A51" s="86">
        <f t="shared" si="5"/>
        <v>18</v>
      </c>
      <c r="B51" s="96" t="s">
        <v>86</v>
      </c>
      <c r="C51" s="79" t="s">
        <v>28</v>
      </c>
      <c r="D51" s="94">
        <f>PREENCHER!D72*'PARÃMETROS - NÃO MEXER !'!E70</f>
        <v>0</v>
      </c>
      <c r="E51" s="94">
        <f>PREENCHER!E72*'PARÃMETROS - NÃO MEXER !'!E70</f>
        <v>0</v>
      </c>
      <c r="F51" s="94">
        <f>PREENCHER!F72*'PARÃMETROS - NÃO MEXER !'!E70</f>
        <v>0</v>
      </c>
      <c r="G51" s="94">
        <f>PREENCHER!G72*'PARÃMETROS - NÃO MEXER !'!E70</f>
        <v>0</v>
      </c>
      <c r="H51" s="94">
        <f>PREENCHER!H72*'PARÃMETROS - NÃO MEXER !'!E70</f>
        <v>0</v>
      </c>
      <c r="I51" s="94">
        <f>PREENCHER!I72*'PARÃMETROS - NÃO MEXER !'!E70</f>
        <v>0</v>
      </c>
      <c r="J51" s="94">
        <f>PREENCHER!J72*'PARÃMETROS - NÃO MEXER !'!E70</f>
        <v>0</v>
      </c>
      <c r="K51" s="94">
        <f>PREENCHER!K72*'PARÃMETROS - NÃO MEXER !'!E70</f>
        <v>0</v>
      </c>
      <c r="L51" s="94">
        <f>PREENCHER!L72*'PARÃMETROS - NÃO MEXER !'!E70</f>
        <v>0</v>
      </c>
      <c r="M51" s="94">
        <f>PREENCHER!M72*'PARÃMETROS - NÃO MEXER !'!E70</f>
        <v>0</v>
      </c>
      <c r="N51" s="94">
        <f>PREENCHER!N72*'PARÃMETROS - NÃO MEXER !'!E70</f>
        <v>0</v>
      </c>
      <c r="O51" s="94">
        <f>PREENCHER!O72*'PARÃMETROS - NÃO MEXER !'!E70</f>
        <v>0</v>
      </c>
      <c r="P51" s="94">
        <f>PREENCHER!P72*'PARÃMETROS - NÃO MEXER !'!E70</f>
        <v>0</v>
      </c>
      <c r="Q51" s="94">
        <f>PREENCHER!Q72*'PARÃMETROS - NÃO MEXER !'!E70</f>
        <v>0</v>
      </c>
      <c r="R51" s="94">
        <f>PREENCHER!R72*'PARÃMETROS - NÃO MEXER !'!E70</f>
        <v>0</v>
      </c>
      <c r="S51" s="94">
        <f>PREENCHER!S72*'PARÃMETROS - NÃO MEXER !'!E70</f>
        <v>0</v>
      </c>
      <c r="T51" s="94">
        <f t="shared" si="4"/>
        <v>0</v>
      </c>
      <c r="U51" s="82"/>
    </row>
    <row r="52" spans="1:21" x14ac:dyDescent="0.25">
      <c r="A52" s="86">
        <f t="shared" si="5"/>
        <v>19</v>
      </c>
      <c r="B52" s="96" t="s">
        <v>87</v>
      </c>
      <c r="C52" s="79" t="s">
        <v>28</v>
      </c>
      <c r="D52" s="94">
        <f>PREENCHER!D73*'PARÃMETROS - NÃO MEXER !'!E71</f>
        <v>0</v>
      </c>
      <c r="E52" s="94">
        <f>PREENCHER!E73*'PARÃMETROS - NÃO MEXER !'!E71</f>
        <v>0</v>
      </c>
      <c r="F52" s="94">
        <f>PREENCHER!F73*'PARÃMETROS - NÃO MEXER !'!E71</f>
        <v>0</v>
      </c>
      <c r="G52" s="94">
        <f>PREENCHER!G73*'PARÃMETROS - NÃO MEXER !'!E71</f>
        <v>0</v>
      </c>
      <c r="H52" s="94">
        <f>PREENCHER!H73*'PARÃMETROS - NÃO MEXER !'!E71</f>
        <v>0</v>
      </c>
      <c r="I52" s="94">
        <f>PREENCHER!I73*'PARÃMETROS - NÃO MEXER !'!E71</f>
        <v>0</v>
      </c>
      <c r="J52" s="94">
        <f>PREENCHER!J73*'PARÃMETROS - NÃO MEXER !'!E71</f>
        <v>0</v>
      </c>
      <c r="K52" s="94">
        <f>PREENCHER!K73*'PARÃMETROS - NÃO MEXER !'!E71</f>
        <v>0</v>
      </c>
      <c r="L52" s="94">
        <f>PREENCHER!L73*'PARÃMETROS - NÃO MEXER !'!E71</f>
        <v>0</v>
      </c>
      <c r="M52" s="94">
        <f>PREENCHER!M73*'PARÃMETROS - NÃO MEXER !'!E71</f>
        <v>0</v>
      </c>
      <c r="N52" s="94">
        <f>PREENCHER!N73*'PARÃMETROS - NÃO MEXER !'!E71</f>
        <v>0</v>
      </c>
      <c r="O52" s="94">
        <f>PREENCHER!O73*'PARÃMETROS - NÃO MEXER !'!E71</f>
        <v>0</v>
      </c>
      <c r="P52" s="94">
        <f>PREENCHER!P73*'PARÃMETROS - NÃO MEXER !'!E71</f>
        <v>0</v>
      </c>
      <c r="Q52" s="94">
        <f>PREENCHER!Q73*'PARÃMETROS - NÃO MEXER !'!E71</f>
        <v>0</v>
      </c>
      <c r="R52" s="94">
        <f>PREENCHER!R73*'PARÃMETROS - NÃO MEXER !'!E71</f>
        <v>0</v>
      </c>
      <c r="S52" s="94">
        <f>PREENCHER!S73*'PARÃMETROS - NÃO MEXER !'!E71</f>
        <v>0</v>
      </c>
      <c r="T52" s="94">
        <f t="shared" si="4"/>
        <v>0</v>
      </c>
      <c r="U52" s="82"/>
    </row>
    <row r="53" spans="1:21" x14ac:dyDescent="0.25">
      <c r="A53" s="86">
        <f t="shared" si="5"/>
        <v>20</v>
      </c>
      <c r="B53" s="96" t="s">
        <v>88</v>
      </c>
      <c r="C53" s="79" t="s">
        <v>28</v>
      </c>
      <c r="D53" s="94">
        <f>PREENCHER!D74*'PARÃMETROS - NÃO MEXER !'!E72</f>
        <v>0</v>
      </c>
      <c r="E53" s="94">
        <f>PREENCHER!E74*'PARÃMETROS - NÃO MEXER !'!E72</f>
        <v>0</v>
      </c>
      <c r="F53" s="94">
        <f>PREENCHER!F74*'PARÃMETROS - NÃO MEXER !'!E72</f>
        <v>0</v>
      </c>
      <c r="G53" s="94">
        <f>PREENCHER!G74*'PARÃMETROS - NÃO MEXER !'!E72</f>
        <v>0</v>
      </c>
      <c r="H53" s="94">
        <f>PREENCHER!H74*'PARÃMETROS - NÃO MEXER !'!E72</f>
        <v>0</v>
      </c>
      <c r="I53" s="94">
        <f>PREENCHER!I74*'PARÃMETROS - NÃO MEXER !'!E72</f>
        <v>0</v>
      </c>
      <c r="J53" s="94">
        <f>PREENCHER!J74*'PARÃMETROS - NÃO MEXER !'!E72</f>
        <v>0</v>
      </c>
      <c r="K53" s="94">
        <f>PREENCHER!K74*'PARÃMETROS - NÃO MEXER !'!E72</f>
        <v>0</v>
      </c>
      <c r="L53" s="94">
        <f>PREENCHER!L74*'PARÃMETROS - NÃO MEXER !'!E72</f>
        <v>0</v>
      </c>
      <c r="M53" s="94">
        <f>PREENCHER!M74*'PARÃMETROS - NÃO MEXER !'!E72</f>
        <v>0</v>
      </c>
      <c r="N53" s="94">
        <f>PREENCHER!N74*'PARÃMETROS - NÃO MEXER !'!E72</f>
        <v>0</v>
      </c>
      <c r="O53" s="94">
        <f>PREENCHER!O74*'PARÃMETROS - NÃO MEXER !'!E72</f>
        <v>0</v>
      </c>
      <c r="P53" s="94">
        <f>PREENCHER!P74*'PARÃMETROS - NÃO MEXER !'!E72</f>
        <v>0</v>
      </c>
      <c r="Q53" s="94">
        <f>PREENCHER!Q74*'PARÃMETROS - NÃO MEXER !'!E72</f>
        <v>0</v>
      </c>
      <c r="R53" s="94">
        <f>PREENCHER!R74*'PARÃMETROS - NÃO MEXER !'!E72</f>
        <v>0</v>
      </c>
      <c r="S53" s="94">
        <f>PREENCHER!S74*'PARÃMETROS - NÃO MEXER !'!E72</f>
        <v>0</v>
      </c>
      <c r="T53" s="94">
        <f t="shared" si="4"/>
        <v>0</v>
      </c>
      <c r="U53" s="82"/>
    </row>
    <row r="54" spans="1:21" x14ac:dyDescent="0.25">
      <c r="A54" s="86">
        <f t="shared" si="5"/>
        <v>21</v>
      </c>
      <c r="B54" s="96" t="s">
        <v>89</v>
      </c>
      <c r="C54" s="79" t="s">
        <v>28</v>
      </c>
      <c r="D54" s="94">
        <f>PREENCHER!D75*'PARÃMETROS - NÃO MEXER !'!E73</f>
        <v>0</v>
      </c>
      <c r="E54" s="94">
        <f>PREENCHER!E75*'PARÃMETROS - NÃO MEXER !'!E73</f>
        <v>0</v>
      </c>
      <c r="F54" s="94">
        <f>PREENCHER!F75*'PARÃMETROS - NÃO MEXER !'!E73</f>
        <v>0</v>
      </c>
      <c r="G54" s="94">
        <f>PREENCHER!G75*'PARÃMETROS - NÃO MEXER !'!E73</f>
        <v>0</v>
      </c>
      <c r="H54" s="94">
        <f>PREENCHER!H75*'PARÃMETROS - NÃO MEXER !'!E73</f>
        <v>0</v>
      </c>
      <c r="I54" s="94">
        <f>PREENCHER!I75*'PARÃMETROS - NÃO MEXER !'!E73</f>
        <v>0</v>
      </c>
      <c r="J54" s="94">
        <f>PREENCHER!J75*'PARÃMETROS - NÃO MEXER !'!E73</f>
        <v>0</v>
      </c>
      <c r="K54" s="94">
        <f>PREENCHER!K75*'PARÃMETROS - NÃO MEXER !'!E73</f>
        <v>0</v>
      </c>
      <c r="L54" s="94">
        <f>PREENCHER!L75*'PARÃMETROS - NÃO MEXER !'!E73</f>
        <v>0</v>
      </c>
      <c r="M54" s="94">
        <f>PREENCHER!M75*'PARÃMETROS - NÃO MEXER !'!E73</f>
        <v>0</v>
      </c>
      <c r="N54" s="94">
        <f>PREENCHER!N75*'PARÃMETROS - NÃO MEXER !'!E73</f>
        <v>0</v>
      </c>
      <c r="O54" s="94">
        <f>PREENCHER!O75*'PARÃMETROS - NÃO MEXER !'!E73</f>
        <v>0</v>
      </c>
      <c r="P54" s="94">
        <f>PREENCHER!P75*'PARÃMETROS - NÃO MEXER !'!E73</f>
        <v>0</v>
      </c>
      <c r="Q54" s="94">
        <f>PREENCHER!Q75*'PARÃMETROS - NÃO MEXER !'!E73</f>
        <v>0</v>
      </c>
      <c r="R54" s="94">
        <f>PREENCHER!R75*'PARÃMETROS - NÃO MEXER !'!E73</f>
        <v>0</v>
      </c>
      <c r="S54" s="94">
        <f>PREENCHER!S75*'PARÃMETROS - NÃO MEXER !'!E73</f>
        <v>0</v>
      </c>
      <c r="T54" s="94">
        <f t="shared" si="4"/>
        <v>0</v>
      </c>
      <c r="U54" s="82"/>
    </row>
    <row r="55" spans="1:21" x14ac:dyDescent="0.25">
      <c r="A55" s="86">
        <f t="shared" si="5"/>
        <v>22</v>
      </c>
      <c r="B55" s="96" t="s">
        <v>90</v>
      </c>
      <c r="C55" s="79" t="s">
        <v>28</v>
      </c>
      <c r="D55" s="94">
        <f>PREENCHER!D76*'PARÃMETROS - NÃO MEXER !'!E74</f>
        <v>0</v>
      </c>
      <c r="E55" s="94">
        <f>PREENCHER!E76*'PARÃMETROS - NÃO MEXER !'!E74</f>
        <v>0</v>
      </c>
      <c r="F55" s="94">
        <f>PREENCHER!F76*'PARÃMETROS - NÃO MEXER !'!E74</f>
        <v>0</v>
      </c>
      <c r="G55" s="94">
        <f>PREENCHER!G76*'PARÃMETROS - NÃO MEXER !'!E74</f>
        <v>0</v>
      </c>
      <c r="H55" s="94">
        <f>PREENCHER!H76*'PARÃMETROS - NÃO MEXER !'!E74</f>
        <v>0</v>
      </c>
      <c r="I55" s="94">
        <f>PREENCHER!I76*'PARÃMETROS - NÃO MEXER !'!E74</f>
        <v>0</v>
      </c>
      <c r="J55" s="94">
        <f>PREENCHER!J76*'PARÃMETROS - NÃO MEXER !'!E74</f>
        <v>0</v>
      </c>
      <c r="K55" s="94">
        <f>PREENCHER!K76*'PARÃMETROS - NÃO MEXER !'!E74</f>
        <v>0</v>
      </c>
      <c r="L55" s="94">
        <f>PREENCHER!L76*'PARÃMETROS - NÃO MEXER !'!E74</f>
        <v>0</v>
      </c>
      <c r="M55" s="94">
        <f>PREENCHER!M76*'PARÃMETROS - NÃO MEXER !'!E74</f>
        <v>0</v>
      </c>
      <c r="N55" s="94">
        <f>PREENCHER!N76*'PARÃMETROS - NÃO MEXER !'!E74</f>
        <v>0</v>
      </c>
      <c r="O55" s="94">
        <f>PREENCHER!O76*'PARÃMETROS - NÃO MEXER !'!E74</f>
        <v>0</v>
      </c>
      <c r="P55" s="94">
        <f>PREENCHER!P76*'PARÃMETROS - NÃO MEXER !'!E74</f>
        <v>0</v>
      </c>
      <c r="Q55" s="94">
        <f>PREENCHER!Q76*'PARÃMETROS - NÃO MEXER !'!E74</f>
        <v>0</v>
      </c>
      <c r="R55" s="94">
        <f>PREENCHER!R76*'PARÃMETROS - NÃO MEXER !'!E74</f>
        <v>0</v>
      </c>
      <c r="S55" s="94">
        <f>PREENCHER!S76*'PARÃMETROS - NÃO MEXER !'!E74</f>
        <v>0</v>
      </c>
      <c r="T55" s="94">
        <f t="shared" si="4"/>
        <v>0</v>
      </c>
      <c r="U55" s="82"/>
    </row>
    <row r="56" spans="1:21" x14ac:dyDescent="0.25">
      <c r="A56" s="86">
        <f t="shared" si="5"/>
        <v>23</v>
      </c>
      <c r="B56" s="96" t="s">
        <v>94</v>
      </c>
      <c r="C56" s="79" t="s">
        <v>28</v>
      </c>
      <c r="D56" s="94">
        <f>PREENCHER!D77*'PARÃMETROS - NÃO MEXER !'!E75</f>
        <v>0</v>
      </c>
      <c r="E56" s="94">
        <f>PREENCHER!E77*'PARÃMETROS - NÃO MEXER !'!E75</f>
        <v>0</v>
      </c>
      <c r="F56" s="94">
        <f>PREENCHER!F77*'PARÃMETROS - NÃO MEXER !'!E75</f>
        <v>0</v>
      </c>
      <c r="G56" s="94">
        <f>PREENCHER!G77*'PARÃMETROS - NÃO MEXER !'!E75</f>
        <v>0</v>
      </c>
      <c r="H56" s="94">
        <f>PREENCHER!H77*'PARÃMETROS - NÃO MEXER !'!E75</f>
        <v>0</v>
      </c>
      <c r="I56" s="94">
        <f>PREENCHER!I77*'PARÃMETROS - NÃO MEXER !'!E75</f>
        <v>0</v>
      </c>
      <c r="J56" s="94">
        <f>PREENCHER!J77*'PARÃMETROS - NÃO MEXER !'!E75</f>
        <v>0</v>
      </c>
      <c r="K56" s="94">
        <f>PREENCHER!K77*'PARÃMETROS - NÃO MEXER !'!E75</f>
        <v>0</v>
      </c>
      <c r="L56" s="94">
        <f>PREENCHER!L77*'PARÃMETROS - NÃO MEXER !'!E75</f>
        <v>0</v>
      </c>
      <c r="M56" s="94">
        <f>PREENCHER!M77*'PARÃMETROS - NÃO MEXER !'!E75</f>
        <v>0</v>
      </c>
      <c r="N56" s="94">
        <f>PREENCHER!N77*'PARÃMETROS - NÃO MEXER !'!E75</f>
        <v>0</v>
      </c>
      <c r="O56" s="94">
        <f>PREENCHER!O77*'PARÃMETROS - NÃO MEXER !'!E75</f>
        <v>0</v>
      </c>
      <c r="P56" s="94">
        <f>PREENCHER!P77*'PARÃMETROS - NÃO MEXER !'!E75</f>
        <v>0</v>
      </c>
      <c r="Q56" s="94">
        <f>PREENCHER!Q77*'PARÃMETROS - NÃO MEXER !'!E75</f>
        <v>0</v>
      </c>
      <c r="R56" s="94">
        <f>PREENCHER!R77*'PARÃMETROS - NÃO MEXER !'!E75</f>
        <v>0</v>
      </c>
      <c r="S56" s="94">
        <f>PREENCHER!S77*'PARÃMETROS - NÃO MEXER !'!E75</f>
        <v>0</v>
      </c>
      <c r="T56" s="94">
        <f t="shared" si="4"/>
        <v>0</v>
      </c>
      <c r="U56" s="82"/>
    </row>
    <row r="57" spans="1:21" x14ac:dyDescent="0.25">
      <c r="A57" s="86">
        <f t="shared" si="5"/>
        <v>24</v>
      </c>
      <c r="B57" s="96" t="s">
        <v>91</v>
      </c>
      <c r="C57" s="79" t="s">
        <v>28</v>
      </c>
      <c r="D57" s="94">
        <f>PREENCHER!D78*'PARÃMETROS - NÃO MEXER !'!E76</f>
        <v>0</v>
      </c>
      <c r="E57" s="94">
        <f>PREENCHER!E78*'PARÃMETROS - NÃO MEXER !'!E76</f>
        <v>0</v>
      </c>
      <c r="F57" s="94">
        <f>PREENCHER!F78*'PARÃMETROS - NÃO MEXER !'!E76</f>
        <v>0</v>
      </c>
      <c r="G57" s="94">
        <f>PREENCHER!G78*'PARÃMETROS - NÃO MEXER !'!E76</f>
        <v>0</v>
      </c>
      <c r="H57" s="94">
        <f>PREENCHER!H78*'PARÃMETROS - NÃO MEXER !'!E76</f>
        <v>0</v>
      </c>
      <c r="I57" s="94">
        <f>PREENCHER!I78*'PARÃMETROS - NÃO MEXER !'!E76</f>
        <v>0</v>
      </c>
      <c r="J57" s="94">
        <f>PREENCHER!J78*'PARÃMETROS - NÃO MEXER !'!E76</f>
        <v>0</v>
      </c>
      <c r="K57" s="94">
        <f>PREENCHER!K78*'PARÃMETROS - NÃO MEXER !'!E76</f>
        <v>0</v>
      </c>
      <c r="L57" s="94">
        <f>PREENCHER!L78*'PARÃMETROS - NÃO MEXER !'!E76</f>
        <v>0</v>
      </c>
      <c r="M57" s="94">
        <f>PREENCHER!M78*'PARÃMETROS - NÃO MEXER !'!E76</f>
        <v>0</v>
      </c>
      <c r="N57" s="94">
        <f>PREENCHER!N78*'PARÃMETROS - NÃO MEXER !'!E76</f>
        <v>0</v>
      </c>
      <c r="O57" s="94">
        <f>PREENCHER!O78*'PARÃMETROS - NÃO MEXER !'!E76</f>
        <v>0</v>
      </c>
      <c r="P57" s="94">
        <f>PREENCHER!P78*'PARÃMETROS - NÃO MEXER !'!E76</f>
        <v>0</v>
      </c>
      <c r="Q57" s="94">
        <f>PREENCHER!Q78*'PARÃMETROS - NÃO MEXER !'!E76</f>
        <v>0</v>
      </c>
      <c r="R57" s="94">
        <f>PREENCHER!R78*'PARÃMETROS - NÃO MEXER !'!E76</f>
        <v>0</v>
      </c>
      <c r="S57" s="94">
        <f>PREENCHER!S78*'PARÃMETROS - NÃO MEXER !'!E76</f>
        <v>0</v>
      </c>
      <c r="T57" s="94">
        <f t="shared" si="4"/>
        <v>0</v>
      </c>
      <c r="U57" s="82"/>
    </row>
    <row r="58" spans="1:21" x14ac:dyDescent="0.25">
      <c r="A58" s="86">
        <f t="shared" si="5"/>
        <v>25</v>
      </c>
      <c r="B58" s="96" t="s">
        <v>92</v>
      </c>
      <c r="C58" s="79" t="s">
        <v>28</v>
      </c>
      <c r="D58" s="94">
        <f>PREENCHER!D79*'PARÃMETROS - NÃO MEXER !'!E77</f>
        <v>0</v>
      </c>
      <c r="E58" s="94">
        <f>PREENCHER!E79*'PARÃMETROS - NÃO MEXER !'!E77</f>
        <v>0</v>
      </c>
      <c r="F58" s="94">
        <f>PREENCHER!F79*'PARÃMETROS - NÃO MEXER !'!E77</f>
        <v>0</v>
      </c>
      <c r="G58" s="94">
        <f>PREENCHER!G79*'PARÃMETROS - NÃO MEXER !'!E77</f>
        <v>0</v>
      </c>
      <c r="H58" s="94">
        <f>PREENCHER!H79*'PARÃMETROS - NÃO MEXER !'!E77</f>
        <v>0</v>
      </c>
      <c r="I58" s="94">
        <f>PREENCHER!I79*'PARÃMETROS - NÃO MEXER !'!E77</f>
        <v>0</v>
      </c>
      <c r="J58" s="94">
        <f>PREENCHER!J79*'PARÃMETROS - NÃO MEXER !'!E77</f>
        <v>0</v>
      </c>
      <c r="K58" s="94">
        <f>PREENCHER!K79*'PARÃMETROS - NÃO MEXER !'!E77</f>
        <v>0</v>
      </c>
      <c r="L58" s="94">
        <f>PREENCHER!L79*'PARÃMETROS - NÃO MEXER !'!E77</f>
        <v>0</v>
      </c>
      <c r="M58" s="94">
        <f>PREENCHER!M79*'PARÃMETROS - NÃO MEXER !'!E77</f>
        <v>0</v>
      </c>
      <c r="N58" s="94">
        <f>PREENCHER!N79*'PARÃMETROS - NÃO MEXER !'!E77</f>
        <v>0</v>
      </c>
      <c r="O58" s="94">
        <f>PREENCHER!O79*'PARÃMETROS - NÃO MEXER !'!E77</f>
        <v>0</v>
      </c>
      <c r="P58" s="94">
        <f>PREENCHER!P79*'PARÃMETROS - NÃO MEXER !'!E77</f>
        <v>0</v>
      </c>
      <c r="Q58" s="94">
        <f>PREENCHER!Q79*'PARÃMETROS - NÃO MEXER !'!E77</f>
        <v>0</v>
      </c>
      <c r="R58" s="94">
        <f>PREENCHER!R79*'PARÃMETROS - NÃO MEXER !'!E77</f>
        <v>0</v>
      </c>
      <c r="S58" s="94">
        <f>PREENCHER!S79*'PARÃMETROS - NÃO MEXER !'!E77</f>
        <v>0</v>
      </c>
      <c r="T58" s="94">
        <f t="shared" si="4"/>
        <v>0</v>
      </c>
      <c r="U58" s="82"/>
    </row>
    <row r="59" spans="1:21" ht="26.25" x14ac:dyDescent="0.25">
      <c r="A59" s="86">
        <f t="shared" si="5"/>
        <v>26</v>
      </c>
      <c r="B59" s="96" t="s">
        <v>93</v>
      </c>
      <c r="C59" s="79" t="s">
        <v>28</v>
      </c>
      <c r="D59" s="94">
        <f>PREENCHER!D80*'PARÃMETROS - NÃO MEXER !'!E78</f>
        <v>0</v>
      </c>
      <c r="E59" s="94">
        <f>PREENCHER!E80*'PARÃMETROS - NÃO MEXER !'!E78</f>
        <v>0</v>
      </c>
      <c r="F59" s="94">
        <f>PREENCHER!F80*'PARÃMETROS - NÃO MEXER !'!E78</f>
        <v>0</v>
      </c>
      <c r="G59" s="94">
        <f>PREENCHER!G80*'PARÃMETROS - NÃO MEXER !'!E78</f>
        <v>0</v>
      </c>
      <c r="H59" s="94">
        <f>PREENCHER!H80*'PARÃMETROS - NÃO MEXER !'!E78</f>
        <v>0</v>
      </c>
      <c r="I59" s="94">
        <f>PREENCHER!I80*'PARÃMETROS - NÃO MEXER !'!E78</f>
        <v>0</v>
      </c>
      <c r="J59" s="94">
        <f>PREENCHER!J80*'PARÃMETROS - NÃO MEXER !'!E78</f>
        <v>0</v>
      </c>
      <c r="K59" s="94">
        <f>PREENCHER!K80*'PARÃMETROS - NÃO MEXER !'!E78</f>
        <v>0</v>
      </c>
      <c r="L59" s="94">
        <f>PREENCHER!L80*'PARÃMETROS - NÃO MEXER !'!E78</f>
        <v>0</v>
      </c>
      <c r="M59" s="94">
        <f>PREENCHER!M80*'PARÃMETROS - NÃO MEXER !'!E78</f>
        <v>0</v>
      </c>
      <c r="N59" s="94">
        <f>PREENCHER!N80*'PARÃMETROS - NÃO MEXER !'!E78</f>
        <v>0</v>
      </c>
      <c r="O59" s="94">
        <f>PREENCHER!O80*'PARÃMETROS - NÃO MEXER !'!E78</f>
        <v>0</v>
      </c>
      <c r="P59" s="94">
        <f>PREENCHER!P80*'PARÃMETROS - NÃO MEXER !'!E78</f>
        <v>0</v>
      </c>
      <c r="Q59" s="94">
        <f>PREENCHER!Q80*'PARÃMETROS - NÃO MEXER !'!E78</f>
        <v>0</v>
      </c>
      <c r="R59" s="94">
        <f>PREENCHER!R80*'PARÃMETROS - NÃO MEXER !'!E78</f>
        <v>0</v>
      </c>
      <c r="S59" s="94">
        <f>PREENCHER!S80*'PARÃMETROS - NÃO MEXER !'!E78</f>
        <v>0</v>
      </c>
      <c r="T59" s="94">
        <f t="shared" si="4"/>
        <v>0</v>
      </c>
      <c r="U59" s="82"/>
    </row>
    <row r="60" spans="1:21" ht="18.75" x14ac:dyDescent="0.3">
      <c r="A60" s="250" t="s">
        <v>47</v>
      </c>
      <c r="B60" s="250"/>
      <c r="C60" s="250"/>
      <c r="D60" s="80">
        <f>SUM(D34:S59)</f>
        <v>0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</row>
    <row r="61" spans="1:21" x14ac:dyDescent="0.25">
      <c r="B61" s="251"/>
      <c r="C61" s="251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82"/>
    </row>
    <row r="62" spans="1:21" ht="18.75" customHeight="1" x14ac:dyDescent="0.25">
      <c r="B62"/>
      <c r="C62"/>
      <c r="D6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</row>
    <row r="63" spans="1:21" ht="18.75" customHeight="1" x14ac:dyDescent="0.3">
      <c r="B63" s="4"/>
      <c r="C63" s="4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</row>
    <row r="64" spans="1:21" ht="23.25" customHeight="1" x14ac:dyDescent="0.35">
      <c r="A64" s="258" t="str">
        <f>'PARÃMETROS - NÃO MEXER !'!B6</f>
        <v>Grupo 3 - Atividades de Extensão</v>
      </c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60"/>
      <c r="U64" s="82"/>
    </row>
    <row r="65" spans="1:22" x14ac:dyDescent="0.25">
      <c r="A65" s="242" t="s">
        <v>29</v>
      </c>
      <c r="B65" s="243"/>
      <c r="C65" s="244"/>
      <c r="D65" s="83">
        <f>PREENCHER!D87</f>
        <v>0</v>
      </c>
      <c r="E65" s="83">
        <f>D65-1</f>
        <v>-1</v>
      </c>
      <c r="F65" s="83">
        <f t="shared" ref="F65:N65" si="6">E65-1</f>
        <v>-2</v>
      </c>
      <c r="G65" s="83">
        <f t="shared" si="6"/>
        <v>-3</v>
      </c>
      <c r="H65" s="83">
        <f t="shared" si="6"/>
        <v>-4</v>
      </c>
      <c r="I65" s="83">
        <f t="shared" si="6"/>
        <v>-5</v>
      </c>
      <c r="J65" s="83">
        <f t="shared" si="6"/>
        <v>-6</v>
      </c>
      <c r="K65" s="83">
        <f t="shared" si="6"/>
        <v>-7</v>
      </c>
      <c r="L65" s="83">
        <f t="shared" si="6"/>
        <v>-8</v>
      </c>
      <c r="M65" s="83">
        <f t="shared" si="6"/>
        <v>-9</v>
      </c>
      <c r="N65" s="83">
        <f t="shared" si="6"/>
        <v>-10</v>
      </c>
      <c r="O65" s="83">
        <f>N65-1</f>
        <v>-11</v>
      </c>
      <c r="P65" s="83">
        <f>O65-1</f>
        <v>-12</v>
      </c>
      <c r="Q65" s="83">
        <f>P65-1</f>
        <v>-13</v>
      </c>
      <c r="R65" s="83">
        <f>Q65-1</f>
        <v>-14</v>
      </c>
      <c r="S65" s="83">
        <f>R65-1</f>
        <v>-15</v>
      </c>
      <c r="T65" s="83" t="s">
        <v>261</v>
      </c>
      <c r="U65" s="98"/>
      <c r="V65" s="85"/>
    </row>
    <row r="66" spans="1:22" x14ac:dyDescent="0.25">
      <c r="A66" s="264" t="s">
        <v>21</v>
      </c>
      <c r="B66" s="265"/>
      <c r="C66" s="266"/>
      <c r="D66" s="79" t="s">
        <v>28</v>
      </c>
      <c r="E66" s="79" t="s">
        <v>28</v>
      </c>
      <c r="F66" s="79" t="s">
        <v>28</v>
      </c>
      <c r="G66" s="79" t="s">
        <v>28</v>
      </c>
      <c r="H66" s="79" t="s">
        <v>28</v>
      </c>
      <c r="I66" s="79" t="s">
        <v>28</v>
      </c>
      <c r="J66" s="79" t="s">
        <v>28</v>
      </c>
      <c r="K66" s="79" t="s">
        <v>28</v>
      </c>
      <c r="L66" s="79" t="s">
        <v>28</v>
      </c>
      <c r="M66" s="79" t="s">
        <v>28</v>
      </c>
      <c r="N66" s="79" t="s">
        <v>28</v>
      </c>
      <c r="O66" s="79" t="s">
        <v>28</v>
      </c>
      <c r="P66" s="79" t="s">
        <v>28</v>
      </c>
      <c r="Q66" s="79" t="s">
        <v>28</v>
      </c>
      <c r="R66" s="79" t="s">
        <v>28</v>
      </c>
      <c r="S66" s="79" t="s">
        <v>28</v>
      </c>
      <c r="T66" s="79" t="s">
        <v>28</v>
      </c>
      <c r="U66" s="82"/>
    </row>
    <row r="67" spans="1:22" ht="36" customHeight="1" x14ac:dyDescent="0.25">
      <c r="A67" s="86">
        <v>1</v>
      </c>
      <c r="B67" s="58" t="s">
        <v>99</v>
      </c>
      <c r="C67" s="79" t="s">
        <v>28</v>
      </c>
      <c r="D67" s="94">
        <f>PREENCHER!D90*'PARÃMETROS - NÃO MEXER !'!E82</f>
        <v>0</v>
      </c>
      <c r="E67" s="94">
        <f>PREENCHER!E90*'PARÃMETROS - NÃO MEXER !'!E82</f>
        <v>0</v>
      </c>
      <c r="F67" s="94">
        <f>PREENCHER!F90*'PARÃMETROS - NÃO MEXER !'!E82</f>
        <v>0</v>
      </c>
      <c r="G67" s="94">
        <f>PREENCHER!G90*'PARÃMETROS - NÃO MEXER !'!E82</f>
        <v>0</v>
      </c>
      <c r="H67" s="94">
        <f>PREENCHER!H90*'PARÃMETROS - NÃO MEXER !'!E82</f>
        <v>0</v>
      </c>
      <c r="I67" s="94">
        <f>PREENCHER!I90*'PARÃMETROS - NÃO MEXER !'!E82</f>
        <v>0</v>
      </c>
      <c r="J67" s="94">
        <f>PREENCHER!J90*'PARÃMETROS - NÃO MEXER !'!E82</f>
        <v>0</v>
      </c>
      <c r="K67" s="94">
        <f>PREENCHER!K90*'PARÃMETROS - NÃO MEXER !'!E82</f>
        <v>0</v>
      </c>
      <c r="L67" s="94">
        <f>PREENCHER!L90*'PARÃMETROS - NÃO MEXER !'!E82</f>
        <v>0</v>
      </c>
      <c r="M67" s="94">
        <f>PREENCHER!M90*'PARÃMETROS - NÃO MEXER !'!E82</f>
        <v>0</v>
      </c>
      <c r="N67" s="94">
        <f>PREENCHER!N90*'PARÃMETROS - NÃO MEXER !'!E82</f>
        <v>0</v>
      </c>
      <c r="O67" s="94">
        <f>PREENCHER!O90*'PARÃMETROS - NÃO MEXER !'!E82</f>
        <v>0</v>
      </c>
      <c r="P67" s="94">
        <f>PREENCHER!P90*'PARÃMETROS - NÃO MEXER !'!E82</f>
        <v>0</v>
      </c>
      <c r="Q67" s="94">
        <f>PREENCHER!Q90*'PARÃMETROS - NÃO MEXER !'!E82</f>
        <v>0</v>
      </c>
      <c r="R67" s="94">
        <f>PREENCHER!R90*'PARÃMETROS - NÃO MEXER !'!E82</f>
        <v>0</v>
      </c>
      <c r="S67" s="94">
        <f>PREENCHER!S90*'PARÃMETROS - NÃO MEXER !'!E82</f>
        <v>0</v>
      </c>
      <c r="T67" s="94">
        <f>SUM(D67:S67)</f>
        <v>0</v>
      </c>
      <c r="U67" s="82"/>
    </row>
    <row r="68" spans="1:22" ht="37.5" customHeight="1" x14ac:dyDescent="0.25">
      <c r="A68" s="86">
        <f>A67+1</f>
        <v>2</v>
      </c>
      <c r="B68" s="58" t="s">
        <v>100</v>
      </c>
      <c r="C68" s="79" t="s">
        <v>28</v>
      </c>
      <c r="D68" s="94">
        <f>PREENCHER!D91*'PARÃMETROS - NÃO MEXER !'!E83</f>
        <v>0</v>
      </c>
      <c r="E68" s="94">
        <f>PREENCHER!E91*'PARÃMETROS - NÃO MEXER !'!E83</f>
        <v>0</v>
      </c>
      <c r="F68" s="94">
        <f>PREENCHER!F91*'PARÃMETROS - NÃO MEXER !'!E83</f>
        <v>0</v>
      </c>
      <c r="G68" s="94">
        <f>PREENCHER!G91*'PARÃMETROS - NÃO MEXER !'!E83</f>
        <v>0</v>
      </c>
      <c r="H68" s="94">
        <f>PREENCHER!H91*'PARÃMETROS - NÃO MEXER !'!E83</f>
        <v>0</v>
      </c>
      <c r="I68" s="94">
        <f>PREENCHER!I91*'PARÃMETROS - NÃO MEXER !'!E83</f>
        <v>0</v>
      </c>
      <c r="J68" s="94">
        <f>PREENCHER!J91*'PARÃMETROS - NÃO MEXER !'!E83</f>
        <v>0</v>
      </c>
      <c r="K68" s="94">
        <f>PREENCHER!K91*'PARÃMETROS - NÃO MEXER !'!E83</f>
        <v>0</v>
      </c>
      <c r="L68" s="94">
        <f>PREENCHER!L91*'PARÃMETROS - NÃO MEXER !'!E83</f>
        <v>0</v>
      </c>
      <c r="M68" s="94">
        <f>PREENCHER!M91*'PARÃMETROS - NÃO MEXER !'!E83</f>
        <v>0</v>
      </c>
      <c r="N68" s="94">
        <f>PREENCHER!N91*'PARÃMETROS - NÃO MEXER !'!E83</f>
        <v>0</v>
      </c>
      <c r="O68" s="94">
        <f>PREENCHER!O91*'PARÃMETROS - NÃO MEXER !'!E83</f>
        <v>0</v>
      </c>
      <c r="P68" s="94">
        <f>PREENCHER!P91*'PARÃMETROS - NÃO MEXER !'!E83</f>
        <v>0</v>
      </c>
      <c r="Q68" s="94">
        <f>PREENCHER!Q91*'PARÃMETROS - NÃO MEXER !'!E83</f>
        <v>0</v>
      </c>
      <c r="R68" s="94">
        <f>PREENCHER!R91*'PARÃMETROS - NÃO MEXER !'!E83</f>
        <v>0</v>
      </c>
      <c r="S68" s="94">
        <f>PREENCHER!S91*'PARÃMETROS - NÃO MEXER !'!E83</f>
        <v>0</v>
      </c>
      <c r="T68" s="94">
        <f t="shared" ref="T68:T89" si="7">SUM(D68:S68)</f>
        <v>0</v>
      </c>
      <c r="U68" s="82"/>
    </row>
    <row r="69" spans="1:22" ht="38.25" x14ac:dyDescent="0.25">
      <c r="A69" s="86">
        <f t="shared" ref="A69:A89" si="8">A68+1</f>
        <v>3</v>
      </c>
      <c r="B69" s="58" t="s">
        <v>101</v>
      </c>
      <c r="C69" s="79" t="s">
        <v>28</v>
      </c>
      <c r="D69" s="94">
        <f>PREENCHER!D92*'PARÃMETROS - NÃO MEXER !'!E84</f>
        <v>0</v>
      </c>
      <c r="E69" s="94">
        <f>PREENCHER!E92*'PARÃMETROS - NÃO MEXER !'!E84</f>
        <v>0</v>
      </c>
      <c r="F69" s="94">
        <f>PREENCHER!F92*'PARÃMETROS - NÃO MEXER !'!E84</f>
        <v>0</v>
      </c>
      <c r="G69" s="94">
        <f>PREENCHER!G92*'PARÃMETROS - NÃO MEXER !'!E84</f>
        <v>0</v>
      </c>
      <c r="H69" s="94">
        <f>PREENCHER!H92*'PARÃMETROS - NÃO MEXER !'!E84</f>
        <v>0</v>
      </c>
      <c r="I69" s="94">
        <f>PREENCHER!I92*'PARÃMETROS - NÃO MEXER !'!E84</f>
        <v>0</v>
      </c>
      <c r="J69" s="94">
        <f>PREENCHER!J92*'PARÃMETROS - NÃO MEXER !'!E84</f>
        <v>0</v>
      </c>
      <c r="K69" s="94">
        <f>PREENCHER!K92*'PARÃMETROS - NÃO MEXER !'!E84</f>
        <v>0</v>
      </c>
      <c r="L69" s="94">
        <f>PREENCHER!L92*'PARÃMETROS - NÃO MEXER !'!E84</f>
        <v>0</v>
      </c>
      <c r="M69" s="94">
        <f>PREENCHER!M92*'PARÃMETROS - NÃO MEXER !'!E84</f>
        <v>0</v>
      </c>
      <c r="N69" s="94">
        <f>PREENCHER!N92*'PARÃMETROS - NÃO MEXER !'!E84</f>
        <v>0</v>
      </c>
      <c r="O69" s="94">
        <f>PREENCHER!O92*'PARÃMETROS - NÃO MEXER !'!E84</f>
        <v>0</v>
      </c>
      <c r="P69" s="94">
        <f>PREENCHER!P92*'PARÃMETROS - NÃO MEXER !'!E84</f>
        <v>0</v>
      </c>
      <c r="Q69" s="94">
        <f>PREENCHER!Q92*'PARÃMETROS - NÃO MEXER !'!E84</f>
        <v>0</v>
      </c>
      <c r="R69" s="94">
        <f>PREENCHER!R92*'PARÃMETROS - NÃO MEXER !'!E84</f>
        <v>0</v>
      </c>
      <c r="S69" s="94">
        <f>PREENCHER!S92*'PARÃMETROS - NÃO MEXER !'!E84</f>
        <v>0</v>
      </c>
      <c r="T69" s="94">
        <f t="shared" si="7"/>
        <v>0</v>
      </c>
      <c r="U69" s="82"/>
    </row>
    <row r="70" spans="1:22" ht="42" customHeight="1" x14ac:dyDescent="0.25">
      <c r="A70" s="86">
        <f t="shared" si="8"/>
        <v>4</v>
      </c>
      <c r="B70" s="58" t="s">
        <v>200</v>
      </c>
      <c r="C70" s="79" t="s">
        <v>28</v>
      </c>
      <c r="D70" s="94">
        <f>PREENCHER!D93*'PARÃMETROS - NÃO MEXER !'!E85</f>
        <v>0</v>
      </c>
      <c r="E70" s="94">
        <f>PREENCHER!E93*'PARÃMETROS - NÃO MEXER !'!E85</f>
        <v>0</v>
      </c>
      <c r="F70" s="94">
        <f>PREENCHER!F93*'PARÃMETROS - NÃO MEXER !'!E85</f>
        <v>0</v>
      </c>
      <c r="G70" s="94">
        <f>PREENCHER!G93*'PARÃMETROS - NÃO MEXER !'!E85</f>
        <v>0</v>
      </c>
      <c r="H70" s="94">
        <f>PREENCHER!H93*'PARÃMETROS - NÃO MEXER !'!E85</f>
        <v>0</v>
      </c>
      <c r="I70" s="94">
        <f>PREENCHER!I93*'PARÃMETROS - NÃO MEXER !'!E85</f>
        <v>0</v>
      </c>
      <c r="J70" s="94">
        <f>PREENCHER!J93*'PARÃMETROS - NÃO MEXER !'!E85</f>
        <v>0</v>
      </c>
      <c r="K70" s="94">
        <f>PREENCHER!K93*'PARÃMETROS - NÃO MEXER !'!E85</f>
        <v>0</v>
      </c>
      <c r="L70" s="94">
        <f>PREENCHER!L93*'PARÃMETROS - NÃO MEXER !'!E85</f>
        <v>0</v>
      </c>
      <c r="M70" s="94">
        <f>PREENCHER!M93*'PARÃMETROS - NÃO MEXER !'!E85</f>
        <v>0</v>
      </c>
      <c r="N70" s="94">
        <f>PREENCHER!N93*'PARÃMETROS - NÃO MEXER !'!E85</f>
        <v>0</v>
      </c>
      <c r="O70" s="94">
        <f>PREENCHER!O93*'PARÃMETROS - NÃO MEXER !'!E85</f>
        <v>0</v>
      </c>
      <c r="P70" s="94">
        <f>PREENCHER!P93*'PARÃMETROS - NÃO MEXER !'!E85</f>
        <v>0</v>
      </c>
      <c r="Q70" s="94">
        <f>PREENCHER!Q93*'PARÃMETROS - NÃO MEXER !'!E85</f>
        <v>0</v>
      </c>
      <c r="R70" s="94">
        <f>PREENCHER!R93*'PARÃMETROS - NÃO MEXER !'!E85</f>
        <v>0</v>
      </c>
      <c r="S70" s="94">
        <f>PREENCHER!S93*'PARÃMETROS - NÃO MEXER !'!E85</f>
        <v>0</v>
      </c>
      <c r="T70" s="94">
        <f t="shared" si="7"/>
        <v>0</v>
      </c>
      <c r="U70" s="82"/>
    </row>
    <row r="71" spans="1:22" ht="38.25" x14ac:dyDescent="0.25">
      <c r="A71" s="86">
        <f t="shared" si="8"/>
        <v>5</v>
      </c>
      <c r="B71" s="58" t="s">
        <v>102</v>
      </c>
      <c r="C71" s="79" t="s">
        <v>28</v>
      </c>
      <c r="D71" s="94">
        <f>PREENCHER!D94*'PARÃMETROS - NÃO MEXER !'!E86</f>
        <v>0</v>
      </c>
      <c r="E71" s="94">
        <f>PREENCHER!E94*'PARÃMETROS - NÃO MEXER !'!E86</f>
        <v>0</v>
      </c>
      <c r="F71" s="94">
        <f>PREENCHER!F94*'PARÃMETROS - NÃO MEXER !'!E86</f>
        <v>0</v>
      </c>
      <c r="G71" s="94">
        <f>PREENCHER!G94*'PARÃMETROS - NÃO MEXER !'!E86</f>
        <v>0</v>
      </c>
      <c r="H71" s="94">
        <f>PREENCHER!H94*'PARÃMETROS - NÃO MEXER !'!E86</f>
        <v>0</v>
      </c>
      <c r="I71" s="94">
        <f>PREENCHER!I94*'PARÃMETROS - NÃO MEXER !'!E86</f>
        <v>0</v>
      </c>
      <c r="J71" s="94">
        <f>PREENCHER!J94*'PARÃMETROS - NÃO MEXER !'!E86</f>
        <v>0</v>
      </c>
      <c r="K71" s="94">
        <f>PREENCHER!K94*'PARÃMETROS - NÃO MEXER !'!E86</f>
        <v>0</v>
      </c>
      <c r="L71" s="94">
        <f>PREENCHER!L94*'PARÃMETROS - NÃO MEXER !'!E86</f>
        <v>0</v>
      </c>
      <c r="M71" s="94">
        <f>PREENCHER!M94*'PARÃMETROS - NÃO MEXER !'!E86</f>
        <v>0</v>
      </c>
      <c r="N71" s="94">
        <f>PREENCHER!N94*'PARÃMETROS - NÃO MEXER !'!E86</f>
        <v>0</v>
      </c>
      <c r="O71" s="94">
        <f>PREENCHER!O94*'PARÃMETROS - NÃO MEXER !'!E86</f>
        <v>0</v>
      </c>
      <c r="P71" s="94">
        <f>PREENCHER!P94*'PARÃMETROS - NÃO MEXER !'!E86</f>
        <v>0</v>
      </c>
      <c r="Q71" s="94">
        <f>PREENCHER!Q94*'PARÃMETROS - NÃO MEXER !'!E86</f>
        <v>0</v>
      </c>
      <c r="R71" s="94">
        <f>PREENCHER!R94*'PARÃMETROS - NÃO MEXER !'!E86</f>
        <v>0</v>
      </c>
      <c r="S71" s="94">
        <f>PREENCHER!S94*'PARÃMETROS - NÃO MEXER !'!E86</f>
        <v>0</v>
      </c>
      <c r="T71" s="94">
        <f t="shared" si="7"/>
        <v>0</v>
      </c>
      <c r="U71" s="82"/>
    </row>
    <row r="72" spans="1:22" x14ac:dyDescent="0.25">
      <c r="A72" s="86">
        <f t="shared" si="8"/>
        <v>6</v>
      </c>
      <c r="B72" s="58" t="s">
        <v>103</v>
      </c>
      <c r="C72" s="79" t="s">
        <v>28</v>
      </c>
      <c r="D72" s="94">
        <f>PREENCHER!D95*'PARÃMETROS - NÃO MEXER !'!E87</f>
        <v>0</v>
      </c>
      <c r="E72" s="94">
        <f>PREENCHER!E95*'PARÃMETROS - NÃO MEXER !'!E87</f>
        <v>0</v>
      </c>
      <c r="F72" s="94">
        <f>PREENCHER!F95*'PARÃMETROS - NÃO MEXER !'!E87</f>
        <v>0</v>
      </c>
      <c r="G72" s="94">
        <f>PREENCHER!G95*'PARÃMETROS - NÃO MEXER !'!E87</f>
        <v>0</v>
      </c>
      <c r="H72" s="94">
        <f>PREENCHER!H95*'PARÃMETROS - NÃO MEXER !'!E87</f>
        <v>0</v>
      </c>
      <c r="I72" s="94">
        <f>PREENCHER!I95*'PARÃMETROS - NÃO MEXER !'!E87</f>
        <v>0</v>
      </c>
      <c r="J72" s="94">
        <f>PREENCHER!J95*'PARÃMETROS - NÃO MEXER !'!E87</f>
        <v>0</v>
      </c>
      <c r="K72" s="94">
        <f>PREENCHER!K95*'PARÃMETROS - NÃO MEXER !'!E87</f>
        <v>0</v>
      </c>
      <c r="L72" s="94">
        <f>PREENCHER!L95*'PARÃMETROS - NÃO MEXER !'!E87</f>
        <v>0</v>
      </c>
      <c r="M72" s="94">
        <f>PREENCHER!M95*'PARÃMETROS - NÃO MEXER !'!E87</f>
        <v>0</v>
      </c>
      <c r="N72" s="94">
        <f>PREENCHER!N95*'PARÃMETROS - NÃO MEXER !'!E87</f>
        <v>0</v>
      </c>
      <c r="O72" s="94">
        <f>PREENCHER!O95*'PARÃMETROS - NÃO MEXER !'!E87</f>
        <v>0</v>
      </c>
      <c r="P72" s="94">
        <f>PREENCHER!P95*'PARÃMETROS - NÃO MEXER !'!E87</f>
        <v>0</v>
      </c>
      <c r="Q72" s="94">
        <f>PREENCHER!Q95*'PARÃMETROS - NÃO MEXER !'!E87</f>
        <v>0</v>
      </c>
      <c r="R72" s="94">
        <f>PREENCHER!R95*'PARÃMETROS - NÃO MEXER !'!E87</f>
        <v>0</v>
      </c>
      <c r="S72" s="94">
        <f>PREENCHER!S95*'PARÃMETROS - NÃO MEXER !'!E87</f>
        <v>0</v>
      </c>
      <c r="T72" s="94">
        <f t="shared" si="7"/>
        <v>0</v>
      </c>
      <c r="U72" s="82"/>
    </row>
    <row r="73" spans="1:22" ht="40.5" customHeight="1" x14ac:dyDescent="0.25">
      <c r="A73" s="86">
        <f t="shared" si="8"/>
        <v>7</v>
      </c>
      <c r="B73" s="58" t="s">
        <v>104</v>
      </c>
      <c r="C73" s="79" t="s">
        <v>28</v>
      </c>
      <c r="D73" s="94">
        <f>PREENCHER!D96*'PARÃMETROS - NÃO MEXER !'!E88</f>
        <v>0</v>
      </c>
      <c r="E73" s="94">
        <f>PREENCHER!E96*'PARÃMETROS - NÃO MEXER !'!E88</f>
        <v>0</v>
      </c>
      <c r="F73" s="94">
        <f>PREENCHER!F96*'PARÃMETROS - NÃO MEXER !'!E88</f>
        <v>0</v>
      </c>
      <c r="G73" s="94">
        <f>PREENCHER!G96*'PARÃMETROS - NÃO MEXER !'!E88</f>
        <v>0</v>
      </c>
      <c r="H73" s="94">
        <f>PREENCHER!H96*'PARÃMETROS - NÃO MEXER !'!E88</f>
        <v>0</v>
      </c>
      <c r="I73" s="94">
        <f>PREENCHER!I96*'PARÃMETROS - NÃO MEXER !'!E88</f>
        <v>0</v>
      </c>
      <c r="J73" s="94">
        <f>PREENCHER!J96*'PARÃMETROS - NÃO MEXER !'!E88</f>
        <v>0</v>
      </c>
      <c r="K73" s="94">
        <f>PREENCHER!K96*'PARÃMETROS - NÃO MEXER !'!E88</f>
        <v>0</v>
      </c>
      <c r="L73" s="94">
        <f>PREENCHER!L96*'PARÃMETROS - NÃO MEXER !'!E88</f>
        <v>0</v>
      </c>
      <c r="M73" s="94">
        <f>PREENCHER!M96*'PARÃMETROS - NÃO MEXER !'!E88</f>
        <v>0</v>
      </c>
      <c r="N73" s="94">
        <f>PREENCHER!N96*'PARÃMETROS - NÃO MEXER !'!E88</f>
        <v>0</v>
      </c>
      <c r="O73" s="94">
        <f>PREENCHER!O96*'PARÃMETROS - NÃO MEXER !'!E88</f>
        <v>0</v>
      </c>
      <c r="P73" s="94">
        <f>PREENCHER!P96*'PARÃMETROS - NÃO MEXER !'!E88</f>
        <v>0</v>
      </c>
      <c r="Q73" s="94">
        <f>PREENCHER!Q96*'PARÃMETROS - NÃO MEXER !'!E88</f>
        <v>0</v>
      </c>
      <c r="R73" s="94">
        <f>PREENCHER!R96*'PARÃMETROS - NÃO MEXER !'!E88</f>
        <v>0</v>
      </c>
      <c r="S73" s="94">
        <f>PREENCHER!S96*'PARÃMETROS - NÃO MEXER !'!E88</f>
        <v>0</v>
      </c>
      <c r="T73" s="94">
        <f t="shared" si="7"/>
        <v>0</v>
      </c>
      <c r="U73" s="82"/>
    </row>
    <row r="74" spans="1:22" x14ac:dyDescent="0.25">
      <c r="A74" s="86">
        <f t="shared" si="8"/>
        <v>8</v>
      </c>
      <c r="B74" s="58" t="s">
        <v>105</v>
      </c>
      <c r="C74" s="79" t="s">
        <v>28</v>
      </c>
      <c r="D74" s="94">
        <f>PREENCHER!D97*'PARÃMETROS - NÃO MEXER !'!E89</f>
        <v>0</v>
      </c>
      <c r="E74" s="94">
        <f>PREENCHER!E97*'PARÃMETROS - NÃO MEXER !'!E89</f>
        <v>0</v>
      </c>
      <c r="F74" s="94">
        <f>PREENCHER!F97*'PARÃMETROS - NÃO MEXER !'!E89</f>
        <v>0</v>
      </c>
      <c r="G74" s="94">
        <f>PREENCHER!G97*'PARÃMETROS - NÃO MEXER !'!E89</f>
        <v>0</v>
      </c>
      <c r="H74" s="94">
        <f>PREENCHER!H97*'PARÃMETROS - NÃO MEXER !'!E89</f>
        <v>0</v>
      </c>
      <c r="I74" s="94">
        <f>PREENCHER!I97*'PARÃMETROS - NÃO MEXER !'!E89</f>
        <v>0</v>
      </c>
      <c r="J74" s="94">
        <f>PREENCHER!J97*'PARÃMETROS - NÃO MEXER !'!E89</f>
        <v>0</v>
      </c>
      <c r="K74" s="94">
        <f>PREENCHER!K97*'PARÃMETROS - NÃO MEXER !'!E89</f>
        <v>0</v>
      </c>
      <c r="L74" s="94">
        <f>PREENCHER!L97*'PARÃMETROS - NÃO MEXER !'!E89</f>
        <v>0</v>
      </c>
      <c r="M74" s="94">
        <f>PREENCHER!M97*'PARÃMETROS - NÃO MEXER !'!E89</f>
        <v>0</v>
      </c>
      <c r="N74" s="94">
        <f>PREENCHER!N97*'PARÃMETROS - NÃO MEXER !'!E89</f>
        <v>0</v>
      </c>
      <c r="O74" s="94">
        <f>PREENCHER!O97*'PARÃMETROS - NÃO MEXER !'!E89</f>
        <v>0</v>
      </c>
      <c r="P74" s="94">
        <f>PREENCHER!P97*'PARÃMETROS - NÃO MEXER !'!E89</f>
        <v>0</v>
      </c>
      <c r="Q74" s="94">
        <f>PREENCHER!Q97*'PARÃMETROS - NÃO MEXER !'!E89</f>
        <v>0</v>
      </c>
      <c r="R74" s="94">
        <f>PREENCHER!R97*'PARÃMETROS - NÃO MEXER !'!E89</f>
        <v>0</v>
      </c>
      <c r="S74" s="94">
        <f>PREENCHER!S97*'PARÃMETROS - NÃO MEXER !'!E89</f>
        <v>0</v>
      </c>
      <c r="T74" s="94">
        <f t="shared" si="7"/>
        <v>0</v>
      </c>
      <c r="U74" s="82"/>
    </row>
    <row r="75" spans="1:22" ht="25.5" x14ac:dyDescent="0.25">
      <c r="A75" s="86">
        <f t="shared" si="8"/>
        <v>9</v>
      </c>
      <c r="B75" s="58" t="s">
        <v>106</v>
      </c>
      <c r="C75" s="79" t="s">
        <v>28</v>
      </c>
      <c r="D75" s="94">
        <f>PREENCHER!D98*'PARÃMETROS - NÃO MEXER !'!E90</f>
        <v>0</v>
      </c>
      <c r="E75" s="94">
        <f>PREENCHER!E98*'PARÃMETROS - NÃO MEXER !'!E90</f>
        <v>0</v>
      </c>
      <c r="F75" s="94">
        <f>PREENCHER!F98*'PARÃMETROS - NÃO MEXER !'!E90</f>
        <v>0</v>
      </c>
      <c r="G75" s="94">
        <f>PREENCHER!G98*'PARÃMETROS - NÃO MEXER !'!E90</f>
        <v>0</v>
      </c>
      <c r="H75" s="94">
        <f>PREENCHER!H98*'PARÃMETROS - NÃO MEXER !'!E90</f>
        <v>0</v>
      </c>
      <c r="I75" s="94">
        <f>PREENCHER!I98*'PARÃMETROS - NÃO MEXER !'!E90</f>
        <v>0</v>
      </c>
      <c r="J75" s="94">
        <f>PREENCHER!J98*'PARÃMETROS - NÃO MEXER !'!E90</f>
        <v>0</v>
      </c>
      <c r="K75" s="94">
        <f>PREENCHER!K98*'PARÃMETROS - NÃO MEXER !'!E90</f>
        <v>0</v>
      </c>
      <c r="L75" s="94">
        <f>PREENCHER!L98*'PARÃMETROS - NÃO MEXER !'!E90</f>
        <v>0</v>
      </c>
      <c r="M75" s="94">
        <f>PREENCHER!M98*'PARÃMETROS - NÃO MEXER !'!E90</f>
        <v>0</v>
      </c>
      <c r="N75" s="94">
        <f>PREENCHER!N98*'PARÃMETROS - NÃO MEXER !'!E90</f>
        <v>0</v>
      </c>
      <c r="O75" s="94">
        <f>PREENCHER!O98*'PARÃMETROS - NÃO MEXER !'!E90</f>
        <v>0</v>
      </c>
      <c r="P75" s="94">
        <f>PREENCHER!P98*'PARÃMETROS - NÃO MEXER !'!E90</f>
        <v>0</v>
      </c>
      <c r="Q75" s="94">
        <f>PREENCHER!Q98*'PARÃMETROS - NÃO MEXER !'!E90</f>
        <v>0</v>
      </c>
      <c r="R75" s="94">
        <f>PREENCHER!R98*'PARÃMETROS - NÃO MEXER !'!E90</f>
        <v>0</v>
      </c>
      <c r="S75" s="94">
        <f>PREENCHER!S98*'PARÃMETROS - NÃO MEXER !'!E90</f>
        <v>0</v>
      </c>
      <c r="T75" s="94">
        <f t="shared" si="7"/>
        <v>0</v>
      </c>
      <c r="U75" s="82"/>
    </row>
    <row r="76" spans="1:22" ht="38.25" x14ac:dyDescent="0.25">
      <c r="A76" s="86">
        <f t="shared" si="8"/>
        <v>10</v>
      </c>
      <c r="B76" s="58" t="s">
        <v>194</v>
      </c>
      <c r="C76" s="79" t="s">
        <v>28</v>
      </c>
      <c r="D76" s="94">
        <f>PREENCHER!D99*'PARÃMETROS - NÃO MEXER !'!E91</f>
        <v>0</v>
      </c>
      <c r="E76" s="94">
        <f>PREENCHER!E99*'PARÃMETROS - NÃO MEXER !'!E91</f>
        <v>0</v>
      </c>
      <c r="F76" s="94">
        <f>PREENCHER!F99*'PARÃMETROS - NÃO MEXER !'!E91</f>
        <v>0</v>
      </c>
      <c r="G76" s="94">
        <f>PREENCHER!G99*'PARÃMETROS - NÃO MEXER !'!E91</f>
        <v>0</v>
      </c>
      <c r="H76" s="94">
        <f>PREENCHER!H99*'PARÃMETROS - NÃO MEXER !'!E91</f>
        <v>0</v>
      </c>
      <c r="I76" s="94">
        <f>PREENCHER!I99*'PARÃMETROS - NÃO MEXER !'!E91</f>
        <v>0</v>
      </c>
      <c r="J76" s="94">
        <f>PREENCHER!J99*'PARÃMETROS - NÃO MEXER !'!E91</f>
        <v>0</v>
      </c>
      <c r="K76" s="94">
        <f>PREENCHER!K99*'PARÃMETROS - NÃO MEXER !'!E91</f>
        <v>0</v>
      </c>
      <c r="L76" s="94">
        <f>PREENCHER!L99*'PARÃMETROS - NÃO MEXER !'!E91</f>
        <v>0</v>
      </c>
      <c r="M76" s="94">
        <f>PREENCHER!M99*'PARÃMETROS - NÃO MEXER !'!E91</f>
        <v>0</v>
      </c>
      <c r="N76" s="94">
        <f>PREENCHER!N99*'PARÃMETROS - NÃO MEXER !'!E91</f>
        <v>0</v>
      </c>
      <c r="O76" s="94">
        <f>PREENCHER!O99*'PARÃMETROS - NÃO MEXER !'!E91</f>
        <v>0</v>
      </c>
      <c r="P76" s="94">
        <f>PREENCHER!P99*'PARÃMETROS - NÃO MEXER !'!E91</f>
        <v>0</v>
      </c>
      <c r="Q76" s="94">
        <f>PREENCHER!Q99*'PARÃMETROS - NÃO MEXER !'!E91</f>
        <v>0</v>
      </c>
      <c r="R76" s="94">
        <f>PREENCHER!R99*'PARÃMETROS - NÃO MEXER !'!E91</f>
        <v>0</v>
      </c>
      <c r="S76" s="94">
        <f>PREENCHER!S99*'PARÃMETROS - NÃO MEXER !'!E91</f>
        <v>0</v>
      </c>
      <c r="T76" s="94">
        <f t="shared" si="7"/>
        <v>0</v>
      </c>
      <c r="U76" s="82"/>
    </row>
    <row r="77" spans="1:22" ht="25.5" x14ac:dyDescent="0.25">
      <c r="A77" s="86">
        <f t="shared" si="8"/>
        <v>11</v>
      </c>
      <c r="B77" s="58" t="s">
        <v>107</v>
      </c>
      <c r="C77" s="79" t="s">
        <v>28</v>
      </c>
      <c r="D77" s="94">
        <f>PREENCHER!D100*'PARÃMETROS - NÃO MEXER !'!E92</f>
        <v>0</v>
      </c>
      <c r="E77" s="94">
        <f>PREENCHER!E100*'PARÃMETROS - NÃO MEXER !'!E92</f>
        <v>0</v>
      </c>
      <c r="F77" s="94">
        <f>PREENCHER!F100*'PARÃMETROS - NÃO MEXER !'!E92</f>
        <v>0</v>
      </c>
      <c r="G77" s="94">
        <f>PREENCHER!G100*'PARÃMETROS - NÃO MEXER !'!E92</f>
        <v>0</v>
      </c>
      <c r="H77" s="94">
        <f>PREENCHER!H100*'PARÃMETROS - NÃO MEXER !'!E92</f>
        <v>0</v>
      </c>
      <c r="I77" s="94">
        <f>PREENCHER!I100*'PARÃMETROS - NÃO MEXER !'!E92</f>
        <v>0</v>
      </c>
      <c r="J77" s="94">
        <f>PREENCHER!J100*'PARÃMETROS - NÃO MEXER !'!E92</f>
        <v>0</v>
      </c>
      <c r="K77" s="94">
        <f>PREENCHER!K100*'PARÃMETROS - NÃO MEXER !'!E92</f>
        <v>0</v>
      </c>
      <c r="L77" s="94">
        <f>PREENCHER!L100*'PARÃMETROS - NÃO MEXER !'!E92</f>
        <v>0</v>
      </c>
      <c r="M77" s="94">
        <f>PREENCHER!M100*'PARÃMETROS - NÃO MEXER !'!E92</f>
        <v>0</v>
      </c>
      <c r="N77" s="94">
        <f>PREENCHER!N100*'PARÃMETROS - NÃO MEXER !'!E92</f>
        <v>0</v>
      </c>
      <c r="O77" s="94">
        <f>PREENCHER!O100*'PARÃMETROS - NÃO MEXER !'!E92</f>
        <v>0</v>
      </c>
      <c r="P77" s="94">
        <f>PREENCHER!P100*'PARÃMETROS - NÃO MEXER !'!E92</f>
        <v>0</v>
      </c>
      <c r="Q77" s="94">
        <f>PREENCHER!Q100*'PARÃMETROS - NÃO MEXER !'!E92</f>
        <v>0</v>
      </c>
      <c r="R77" s="94">
        <f>PREENCHER!R100*'PARÃMETROS - NÃO MEXER !'!E92</f>
        <v>0</v>
      </c>
      <c r="S77" s="94">
        <f>PREENCHER!S100*'PARÃMETROS - NÃO MEXER !'!E92</f>
        <v>0</v>
      </c>
      <c r="T77" s="94">
        <f t="shared" si="7"/>
        <v>0</v>
      </c>
      <c r="U77" s="82"/>
    </row>
    <row r="78" spans="1:22" x14ac:dyDescent="0.25">
      <c r="A78" s="86">
        <f t="shared" si="8"/>
        <v>12</v>
      </c>
      <c r="B78" s="58" t="s">
        <v>119</v>
      </c>
      <c r="C78" s="79" t="s">
        <v>28</v>
      </c>
      <c r="D78" s="94">
        <f>PREENCHER!D101*'PARÃMETROS - NÃO MEXER !'!E93</f>
        <v>0</v>
      </c>
      <c r="E78" s="94">
        <f>PREENCHER!E101*'PARÃMETROS - NÃO MEXER !'!E93</f>
        <v>0</v>
      </c>
      <c r="F78" s="94">
        <f>PREENCHER!F101*'PARÃMETROS - NÃO MEXER !'!E93</f>
        <v>0</v>
      </c>
      <c r="G78" s="94">
        <f>PREENCHER!G101*'PARÃMETROS - NÃO MEXER !'!E93</f>
        <v>0</v>
      </c>
      <c r="H78" s="94">
        <f>PREENCHER!H101*'PARÃMETROS - NÃO MEXER !'!E93</f>
        <v>0</v>
      </c>
      <c r="I78" s="94">
        <f>PREENCHER!I101*'PARÃMETROS - NÃO MEXER !'!E93</f>
        <v>0</v>
      </c>
      <c r="J78" s="94">
        <f>PREENCHER!J101*'PARÃMETROS - NÃO MEXER !'!E93</f>
        <v>0</v>
      </c>
      <c r="K78" s="94">
        <f>PREENCHER!K101*'PARÃMETROS - NÃO MEXER !'!E93</f>
        <v>0</v>
      </c>
      <c r="L78" s="94">
        <f>PREENCHER!L101*'PARÃMETROS - NÃO MEXER !'!E93</f>
        <v>0</v>
      </c>
      <c r="M78" s="94">
        <f>PREENCHER!M101*'PARÃMETROS - NÃO MEXER !'!E93</f>
        <v>0</v>
      </c>
      <c r="N78" s="94">
        <f>PREENCHER!N101*'PARÃMETROS - NÃO MEXER !'!E93</f>
        <v>0</v>
      </c>
      <c r="O78" s="94">
        <f>PREENCHER!O101*'PARÃMETROS - NÃO MEXER !'!E93</f>
        <v>0</v>
      </c>
      <c r="P78" s="94">
        <f>PREENCHER!P101*'PARÃMETROS - NÃO MEXER !'!E93</f>
        <v>0</v>
      </c>
      <c r="Q78" s="94">
        <f>PREENCHER!Q101*'PARÃMETROS - NÃO MEXER !'!E93</f>
        <v>0</v>
      </c>
      <c r="R78" s="94">
        <f>PREENCHER!R101*'PARÃMETROS - NÃO MEXER !'!E93</f>
        <v>0</v>
      </c>
      <c r="S78" s="94">
        <f>PREENCHER!S101*'PARÃMETROS - NÃO MEXER !'!E93</f>
        <v>0</v>
      </c>
      <c r="T78" s="94">
        <f t="shared" si="7"/>
        <v>0</v>
      </c>
      <c r="U78" s="82"/>
    </row>
    <row r="79" spans="1:22" ht="25.5" x14ac:dyDescent="0.25">
      <c r="A79" s="86">
        <f t="shared" si="8"/>
        <v>13</v>
      </c>
      <c r="B79" s="58" t="s">
        <v>108</v>
      </c>
      <c r="C79" s="79" t="s">
        <v>28</v>
      </c>
      <c r="D79" s="94">
        <f>PREENCHER!D102*'PARÃMETROS - NÃO MEXER !'!E94</f>
        <v>0</v>
      </c>
      <c r="E79" s="94">
        <f>PREENCHER!E102*'PARÃMETROS - NÃO MEXER !'!E94</f>
        <v>0</v>
      </c>
      <c r="F79" s="94">
        <f>PREENCHER!F102*'PARÃMETROS - NÃO MEXER !'!E94</f>
        <v>0</v>
      </c>
      <c r="G79" s="94">
        <f>PREENCHER!G102*'PARÃMETROS - NÃO MEXER !'!E94</f>
        <v>0</v>
      </c>
      <c r="H79" s="94">
        <f>PREENCHER!H102*'PARÃMETROS - NÃO MEXER !'!E94</f>
        <v>0</v>
      </c>
      <c r="I79" s="94">
        <f>PREENCHER!I102*'PARÃMETROS - NÃO MEXER !'!E94</f>
        <v>0</v>
      </c>
      <c r="J79" s="94">
        <f>PREENCHER!J102*'PARÃMETROS - NÃO MEXER !'!E94</f>
        <v>0</v>
      </c>
      <c r="K79" s="94">
        <f>PREENCHER!K102*'PARÃMETROS - NÃO MEXER !'!E94</f>
        <v>0</v>
      </c>
      <c r="L79" s="94">
        <f>PREENCHER!L102*'PARÃMETROS - NÃO MEXER !'!E94</f>
        <v>0</v>
      </c>
      <c r="M79" s="94">
        <f>PREENCHER!M102*'PARÃMETROS - NÃO MEXER !'!E94</f>
        <v>0</v>
      </c>
      <c r="N79" s="94">
        <f>PREENCHER!N102*'PARÃMETROS - NÃO MEXER !'!E94</f>
        <v>0</v>
      </c>
      <c r="O79" s="94">
        <f>PREENCHER!O102*'PARÃMETROS - NÃO MEXER !'!E94</f>
        <v>0</v>
      </c>
      <c r="P79" s="94">
        <f>PREENCHER!P102*'PARÃMETROS - NÃO MEXER !'!E94</f>
        <v>0</v>
      </c>
      <c r="Q79" s="94">
        <f>PREENCHER!Q102*'PARÃMETROS - NÃO MEXER !'!E94</f>
        <v>0</v>
      </c>
      <c r="R79" s="94">
        <f>PREENCHER!R102*'PARÃMETROS - NÃO MEXER !'!E94</f>
        <v>0</v>
      </c>
      <c r="S79" s="94">
        <f>PREENCHER!S102*'PARÃMETROS - NÃO MEXER !'!E94</f>
        <v>0</v>
      </c>
      <c r="T79" s="94">
        <f t="shared" si="7"/>
        <v>0</v>
      </c>
      <c r="U79" s="82"/>
    </row>
    <row r="80" spans="1:22" x14ac:dyDescent="0.25">
      <c r="A80" s="86">
        <f t="shared" si="8"/>
        <v>14</v>
      </c>
      <c r="B80" s="58" t="s">
        <v>109</v>
      </c>
      <c r="C80" s="79" t="s">
        <v>28</v>
      </c>
      <c r="D80" s="94">
        <f>PREENCHER!D103*'PARÃMETROS - NÃO MEXER !'!E95</f>
        <v>0</v>
      </c>
      <c r="E80" s="94">
        <f>PREENCHER!E103*'PARÃMETROS - NÃO MEXER !'!E95</f>
        <v>0</v>
      </c>
      <c r="F80" s="94">
        <f>PREENCHER!F103*'PARÃMETROS - NÃO MEXER !'!E95</f>
        <v>0</v>
      </c>
      <c r="G80" s="94">
        <f>PREENCHER!G103*'PARÃMETROS - NÃO MEXER !'!E95</f>
        <v>0</v>
      </c>
      <c r="H80" s="94">
        <f>PREENCHER!H103*'PARÃMETROS - NÃO MEXER !'!E95</f>
        <v>0</v>
      </c>
      <c r="I80" s="94">
        <f>PREENCHER!I103*'PARÃMETROS - NÃO MEXER !'!E95</f>
        <v>0</v>
      </c>
      <c r="J80" s="94">
        <f>PREENCHER!J103*'PARÃMETROS - NÃO MEXER !'!E95</f>
        <v>0</v>
      </c>
      <c r="K80" s="94">
        <f>PREENCHER!K103*'PARÃMETROS - NÃO MEXER !'!E95</f>
        <v>0</v>
      </c>
      <c r="L80" s="94">
        <f>PREENCHER!L103*'PARÃMETROS - NÃO MEXER !'!E95</f>
        <v>0</v>
      </c>
      <c r="M80" s="94">
        <f>PREENCHER!M103*'PARÃMETROS - NÃO MEXER !'!E95</f>
        <v>0</v>
      </c>
      <c r="N80" s="94">
        <f>PREENCHER!N103*'PARÃMETROS - NÃO MEXER !'!E95</f>
        <v>0</v>
      </c>
      <c r="O80" s="94">
        <f>PREENCHER!O103*'PARÃMETROS - NÃO MEXER !'!E95</f>
        <v>0</v>
      </c>
      <c r="P80" s="94">
        <f>PREENCHER!P103*'PARÃMETROS - NÃO MEXER !'!E95</f>
        <v>0</v>
      </c>
      <c r="Q80" s="94">
        <f>PREENCHER!Q103*'PARÃMETROS - NÃO MEXER !'!E95</f>
        <v>0</v>
      </c>
      <c r="R80" s="94">
        <f>PREENCHER!R103*'PARÃMETROS - NÃO MEXER !'!E95</f>
        <v>0</v>
      </c>
      <c r="S80" s="94">
        <f>PREENCHER!S103*'PARÃMETROS - NÃO MEXER !'!E95</f>
        <v>0</v>
      </c>
      <c r="T80" s="94">
        <f t="shared" si="7"/>
        <v>0</v>
      </c>
      <c r="U80" s="82"/>
    </row>
    <row r="81" spans="1:22" x14ac:dyDescent="0.25">
      <c r="A81" s="86">
        <f t="shared" si="8"/>
        <v>15</v>
      </c>
      <c r="B81" s="58" t="s">
        <v>110</v>
      </c>
      <c r="C81" s="79" t="s">
        <v>28</v>
      </c>
      <c r="D81" s="94">
        <f>PREENCHER!D104*'PARÃMETROS - NÃO MEXER !'!E96</f>
        <v>0</v>
      </c>
      <c r="E81" s="94">
        <f>PREENCHER!E104*'PARÃMETROS - NÃO MEXER !'!E96</f>
        <v>0</v>
      </c>
      <c r="F81" s="94">
        <f>PREENCHER!F104*'PARÃMETROS - NÃO MEXER !'!E96</f>
        <v>0</v>
      </c>
      <c r="G81" s="94">
        <f>PREENCHER!G104*'PARÃMETROS - NÃO MEXER !'!E96</f>
        <v>0</v>
      </c>
      <c r="H81" s="94">
        <f>PREENCHER!H104*'PARÃMETROS - NÃO MEXER !'!E96</f>
        <v>0</v>
      </c>
      <c r="I81" s="94">
        <f>PREENCHER!I104*'PARÃMETROS - NÃO MEXER !'!E96</f>
        <v>0</v>
      </c>
      <c r="J81" s="94">
        <f>PREENCHER!J104*'PARÃMETROS - NÃO MEXER !'!E96</f>
        <v>0</v>
      </c>
      <c r="K81" s="94">
        <f>PREENCHER!K104*'PARÃMETROS - NÃO MEXER !'!E96</f>
        <v>0</v>
      </c>
      <c r="L81" s="94">
        <f>PREENCHER!L104*'PARÃMETROS - NÃO MEXER !'!E96</f>
        <v>0</v>
      </c>
      <c r="M81" s="94">
        <f>PREENCHER!M104*'PARÃMETROS - NÃO MEXER !'!E96</f>
        <v>0</v>
      </c>
      <c r="N81" s="94">
        <f>PREENCHER!N104*'PARÃMETROS - NÃO MEXER !'!E96</f>
        <v>0</v>
      </c>
      <c r="O81" s="94">
        <f>PREENCHER!O104*'PARÃMETROS - NÃO MEXER !'!E96</f>
        <v>0</v>
      </c>
      <c r="P81" s="94">
        <f>PREENCHER!P104*'PARÃMETROS - NÃO MEXER !'!E96</f>
        <v>0</v>
      </c>
      <c r="Q81" s="94">
        <f>PREENCHER!Q104*'PARÃMETROS - NÃO MEXER !'!E96</f>
        <v>0</v>
      </c>
      <c r="R81" s="94">
        <f>PREENCHER!R104*'PARÃMETROS - NÃO MEXER !'!E96</f>
        <v>0</v>
      </c>
      <c r="S81" s="94">
        <f>PREENCHER!S104*'PARÃMETROS - NÃO MEXER !'!E96</f>
        <v>0</v>
      </c>
      <c r="T81" s="94">
        <f t="shared" si="7"/>
        <v>0</v>
      </c>
      <c r="U81" s="82"/>
    </row>
    <row r="82" spans="1:22" ht="25.5" x14ac:dyDescent="0.25">
      <c r="A82" s="86">
        <f t="shared" si="8"/>
        <v>16</v>
      </c>
      <c r="B82" s="58" t="s">
        <v>111</v>
      </c>
      <c r="C82" s="79" t="s">
        <v>28</v>
      </c>
      <c r="D82" s="94">
        <f>PREENCHER!D105*'PARÃMETROS - NÃO MEXER !'!E97</f>
        <v>0</v>
      </c>
      <c r="E82" s="94">
        <f>PREENCHER!E105*'PARÃMETROS - NÃO MEXER !'!E97</f>
        <v>0</v>
      </c>
      <c r="F82" s="94">
        <f>PREENCHER!F105*'PARÃMETROS - NÃO MEXER !'!E97</f>
        <v>0</v>
      </c>
      <c r="G82" s="94">
        <f>PREENCHER!G105*'PARÃMETROS - NÃO MEXER !'!E97</f>
        <v>0</v>
      </c>
      <c r="H82" s="94">
        <f>PREENCHER!H105*'PARÃMETROS - NÃO MEXER !'!E97</f>
        <v>0</v>
      </c>
      <c r="I82" s="94">
        <f>PREENCHER!I105*'PARÃMETROS - NÃO MEXER !'!E97</f>
        <v>0</v>
      </c>
      <c r="J82" s="94">
        <f>PREENCHER!J105*'PARÃMETROS - NÃO MEXER !'!E97</f>
        <v>0</v>
      </c>
      <c r="K82" s="94">
        <f>PREENCHER!K105*'PARÃMETROS - NÃO MEXER !'!E97</f>
        <v>0</v>
      </c>
      <c r="L82" s="94">
        <f>PREENCHER!L105*'PARÃMETROS - NÃO MEXER !'!E97</f>
        <v>0</v>
      </c>
      <c r="M82" s="94">
        <f>PREENCHER!M105*'PARÃMETROS - NÃO MEXER !'!E97</f>
        <v>0</v>
      </c>
      <c r="N82" s="94">
        <f>PREENCHER!N105*'PARÃMETROS - NÃO MEXER !'!E97</f>
        <v>0</v>
      </c>
      <c r="O82" s="94">
        <f>PREENCHER!O105*'PARÃMETROS - NÃO MEXER !'!E97</f>
        <v>0</v>
      </c>
      <c r="P82" s="94">
        <f>PREENCHER!P105*'PARÃMETROS - NÃO MEXER !'!E97</f>
        <v>0</v>
      </c>
      <c r="Q82" s="94">
        <f>PREENCHER!Q105*'PARÃMETROS - NÃO MEXER !'!E97</f>
        <v>0</v>
      </c>
      <c r="R82" s="94">
        <f>PREENCHER!R105*'PARÃMETROS - NÃO MEXER !'!E97</f>
        <v>0</v>
      </c>
      <c r="S82" s="94">
        <f>PREENCHER!S105*'PARÃMETROS - NÃO MEXER !'!E97</f>
        <v>0</v>
      </c>
      <c r="T82" s="94">
        <f t="shared" si="7"/>
        <v>0</v>
      </c>
      <c r="U82" s="82"/>
    </row>
    <row r="83" spans="1:22" x14ac:dyDescent="0.25">
      <c r="A83" s="86">
        <f t="shared" si="8"/>
        <v>17</v>
      </c>
      <c r="B83" s="58" t="s">
        <v>112</v>
      </c>
      <c r="C83" s="79" t="s">
        <v>28</v>
      </c>
      <c r="D83" s="94">
        <f>PREENCHER!D106*'PARÃMETROS - NÃO MEXER !'!E98</f>
        <v>0</v>
      </c>
      <c r="E83" s="94">
        <f>PREENCHER!E106*'PARÃMETROS - NÃO MEXER !'!E98</f>
        <v>0</v>
      </c>
      <c r="F83" s="94">
        <f>PREENCHER!F106*'PARÃMETROS - NÃO MEXER !'!E98</f>
        <v>0</v>
      </c>
      <c r="G83" s="94">
        <f>PREENCHER!G106*'PARÃMETROS - NÃO MEXER !'!E98</f>
        <v>0</v>
      </c>
      <c r="H83" s="94">
        <f>PREENCHER!H106*'PARÃMETROS - NÃO MEXER !'!E98</f>
        <v>0</v>
      </c>
      <c r="I83" s="94">
        <f>PREENCHER!I106*'PARÃMETROS - NÃO MEXER !'!E98</f>
        <v>0</v>
      </c>
      <c r="J83" s="94">
        <f>PREENCHER!J106*'PARÃMETROS - NÃO MEXER !'!E98</f>
        <v>0</v>
      </c>
      <c r="K83" s="94">
        <f>PREENCHER!K106*'PARÃMETROS - NÃO MEXER !'!E98</f>
        <v>0</v>
      </c>
      <c r="L83" s="94">
        <f>PREENCHER!L106*'PARÃMETROS - NÃO MEXER !'!E98</f>
        <v>0</v>
      </c>
      <c r="M83" s="94">
        <f>PREENCHER!M106*'PARÃMETROS - NÃO MEXER !'!E98</f>
        <v>0</v>
      </c>
      <c r="N83" s="94">
        <f>PREENCHER!N106*'PARÃMETROS - NÃO MEXER !'!E98</f>
        <v>0</v>
      </c>
      <c r="O83" s="94">
        <f>PREENCHER!O106*'PARÃMETROS - NÃO MEXER !'!E98</f>
        <v>0</v>
      </c>
      <c r="P83" s="94">
        <f>PREENCHER!P106*'PARÃMETROS - NÃO MEXER !'!E98</f>
        <v>0</v>
      </c>
      <c r="Q83" s="94">
        <f>PREENCHER!Q106*'PARÃMETROS - NÃO MEXER !'!E98</f>
        <v>0</v>
      </c>
      <c r="R83" s="94">
        <f>PREENCHER!R106*'PARÃMETROS - NÃO MEXER !'!E98</f>
        <v>0</v>
      </c>
      <c r="S83" s="94">
        <f>PREENCHER!S106*'PARÃMETROS - NÃO MEXER !'!E98</f>
        <v>0</v>
      </c>
      <c r="T83" s="94">
        <f t="shared" si="7"/>
        <v>0</v>
      </c>
      <c r="U83" s="82"/>
    </row>
    <row r="84" spans="1:22" ht="38.25" x14ac:dyDescent="0.25">
      <c r="A84" s="86">
        <f t="shared" si="8"/>
        <v>18</v>
      </c>
      <c r="B84" s="58" t="s">
        <v>113</v>
      </c>
      <c r="C84" s="79" t="s">
        <v>28</v>
      </c>
      <c r="D84" s="94">
        <f>PREENCHER!D107*'PARÃMETROS - NÃO MEXER !'!E99</f>
        <v>0</v>
      </c>
      <c r="E84" s="94">
        <f>PREENCHER!E107*'PARÃMETROS - NÃO MEXER !'!E99</f>
        <v>0</v>
      </c>
      <c r="F84" s="94">
        <f>PREENCHER!F107*'PARÃMETROS - NÃO MEXER !'!E99</f>
        <v>0</v>
      </c>
      <c r="G84" s="94">
        <f>PREENCHER!G107*'PARÃMETROS - NÃO MEXER !'!E99</f>
        <v>0</v>
      </c>
      <c r="H84" s="94">
        <f>PREENCHER!H107*'PARÃMETROS - NÃO MEXER !'!E99</f>
        <v>0</v>
      </c>
      <c r="I84" s="94">
        <f>PREENCHER!I107*'PARÃMETROS - NÃO MEXER !'!E99</f>
        <v>0</v>
      </c>
      <c r="J84" s="94">
        <f>PREENCHER!J107*'PARÃMETROS - NÃO MEXER !'!E99</f>
        <v>0</v>
      </c>
      <c r="K84" s="94">
        <f>PREENCHER!K107*'PARÃMETROS - NÃO MEXER !'!E99</f>
        <v>0</v>
      </c>
      <c r="L84" s="94">
        <f>PREENCHER!L107*'PARÃMETROS - NÃO MEXER !'!E99</f>
        <v>0</v>
      </c>
      <c r="M84" s="94">
        <f>PREENCHER!M107*'PARÃMETROS - NÃO MEXER !'!E99</f>
        <v>0</v>
      </c>
      <c r="N84" s="94">
        <f>PREENCHER!N107*'PARÃMETROS - NÃO MEXER !'!E99</f>
        <v>0</v>
      </c>
      <c r="O84" s="94">
        <f>PREENCHER!O107*'PARÃMETROS - NÃO MEXER !'!E99</f>
        <v>0</v>
      </c>
      <c r="P84" s="94">
        <f>PREENCHER!P107*'PARÃMETROS - NÃO MEXER !'!E99</f>
        <v>0</v>
      </c>
      <c r="Q84" s="94">
        <f>PREENCHER!Q107*'PARÃMETROS - NÃO MEXER !'!E99</f>
        <v>0</v>
      </c>
      <c r="R84" s="94">
        <f>PREENCHER!R107*'PARÃMETROS - NÃO MEXER !'!E99</f>
        <v>0</v>
      </c>
      <c r="S84" s="94">
        <f>PREENCHER!S107*'PARÃMETROS - NÃO MEXER !'!E99</f>
        <v>0</v>
      </c>
      <c r="T84" s="94">
        <f t="shared" si="7"/>
        <v>0</v>
      </c>
      <c r="U84" s="82"/>
    </row>
    <row r="85" spans="1:22" ht="38.25" x14ac:dyDescent="0.25">
      <c r="A85" s="86">
        <f t="shared" si="8"/>
        <v>19</v>
      </c>
      <c r="B85" s="58" t="s">
        <v>114</v>
      </c>
      <c r="C85" s="79" t="s">
        <v>28</v>
      </c>
      <c r="D85" s="94">
        <f>PREENCHER!D108*'PARÃMETROS - NÃO MEXER !'!E100</f>
        <v>0</v>
      </c>
      <c r="E85" s="94">
        <f>PREENCHER!E108*'PARÃMETROS - NÃO MEXER !'!E100</f>
        <v>0</v>
      </c>
      <c r="F85" s="94">
        <f>PREENCHER!F108*'PARÃMETROS - NÃO MEXER !'!E100</f>
        <v>0</v>
      </c>
      <c r="G85" s="94">
        <f>PREENCHER!G108*'PARÃMETROS - NÃO MEXER !'!E100</f>
        <v>0</v>
      </c>
      <c r="H85" s="94">
        <f>PREENCHER!H108*'PARÃMETROS - NÃO MEXER !'!E100</f>
        <v>0</v>
      </c>
      <c r="I85" s="94">
        <f>PREENCHER!I108*'PARÃMETROS - NÃO MEXER !'!E100</f>
        <v>0</v>
      </c>
      <c r="J85" s="94">
        <f>PREENCHER!J108*'PARÃMETROS - NÃO MEXER !'!E100</f>
        <v>0</v>
      </c>
      <c r="K85" s="94">
        <f>PREENCHER!K108*'PARÃMETROS - NÃO MEXER !'!E100</f>
        <v>0</v>
      </c>
      <c r="L85" s="94">
        <f>PREENCHER!L108*'PARÃMETROS - NÃO MEXER !'!E100</f>
        <v>0</v>
      </c>
      <c r="M85" s="94">
        <f>PREENCHER!M108*'PARÃMETROS - NÃO MEXER !'!E100</f>
        <v>0</v>
      </c>
      <c r="N85" s="94">
        <f>PREENCHER!N108*'PARÃMETROS - NÃO MEXER !'!E100</f>
        <v>0</v>
      </c>
      <c r="O85" s="94">
        <f>PREENCHER!O108*'PARÃMETROS - NÃO MEXER !'!E100</f>
        <v>0</v>
      </c>
      <c r="P85" s="94">
        <f>PREENCHER!P108*'PARÃMETROS - NÃO MEXER !'!E100</f>
        <v>0</v>
      </c>
      <c r="Q85" s="94">
        <f>PREENCHER!Q108*'PARÃMETROS - NÃO MEXER !'!E100</f>
        <v>0</v>
      </c>
      <c r="R85" s="94">
        <f>PREENCHER!R108*'PARÃMETROS - NÃO MEXER !'!E100</f>
        <v>0</v>
      </c>
      <c r="S85" s="94">
        <f>PREENCHER!S108*'PARÃMETROS - NÃO MEXER !'!E100</f>
        <v>0</v>
      </c>
      <c r="T85" s="94">
        <f t="shared" si="7"/>
        <v>0</v>
      </c>
      <c r="U85" s="82"/>
    </row>
    <row r="86" spans="1:22" x14ac:dyDescent="0.25">
      <c r="A86" s="86">
        <f t="shared" si="8"/>
        <v>20</v>
      </c>
      <c r="B86" s="58" t="s">
        <v>115</v>
      </c>
      <c r="C86" s="79" t="s">
        <v>28</v>
      </c>
      <c r="D86" s="94">
        <f>PREENCHER!D109*'PARÃMETROS - NÃO MEXER !'!E101</f>
        <v>0</v>
      </c>
      <c r="E86" s="94">
        <f>PREENCHER!E109*'PARÃMETROS - NÃO MEXER !'!E101</f>
        <v>0</v>
      </c>
      <c r="F86" s="94">
        <f>PREENCHER!F109*'PARÃMETROS - NÃO MEXER !'!E101</f>
        <v>0</v>
      </c>
      <c r="G86" s="94">
        <f>PREENCHER!G109*'PARÃMETROS - NÃO MEXER !'!E101</f>
        <v>0</v>
      </c>
      <c r="H86" s="94">
        <f>PREENCHER!H109*'PARÃMETROS - NÃO MEXER !'!E101</f>
        <v>0</v>
      </c>
      <c r="I86" s="94">
        <f>PREENCHER!I109*'PARÃMETROS - NÃO MEXER !'!E101</f>
        <v>0</v>
      </c>
      <c r="J86" s="94">
        <f>PREENCHER!J109*'PARÃMETROS - NÃO MEXER !'!E101</f>
        <v>0</v>
      </c>
      <c r="K86" s="94">
        <f>PREENCHER!K109*'PARÃMETROS - NÃO MEXER !'!E101</f>
        <v>0</v>
      </c>
      <c r="L86" s="94">
        <f>PREENCHER!L109*'PARÃMETROS - NÃO MEXER !'!E101</f>
        <v>0</v>
      </c>
      <c r="M86" s="94">
        <f>PREENCHER!M109*'PARÃMETROS - NÃO MEXER !'!E101</f>
        <v>0</v>
      </c>
      <c r="N86" s="94">
        <f>PREENCHER!N109*'PARÃMETROS - NÃO MEXER !'!E101</f>
        <v>0</v>
      </c>
      <c r="O86" s="94">
        <f>PREENCHER!O109*'PARÃMETROS - NÃO MEXER !'!E101</f>
        <v>0</v>
      </c>
      <c r="P86" s="94">
        <f>PREENCHER!P109*'PARÃMETROS - NÃO MEXER !'!E101</f>
        <v>0</v>
      </c>
      <c r="Q86" s="94">
        <f>PREENCHER!Q109*'PARÃMETROS - NÃO MEXER !'!E101</f>
        <v>0</v>
      </c>
      <c r="R86" s="94">
        <f>PREENCHER!R109*'PARÃMETROS - NÃO MEXER !'!E101</f>
        <v>0</v>
      </c>
      <c r="S86" s="94">
        <f>PREENCHER!S109*'PARÃMETROS - NÃO MEXER !'!E101</f>
        <v>0</v>
      </c>
      <c r="T86" s="94">
        <f t="shared" si="7"/>
        <v>0</v>
      </c>
      <c r="U86" s="82"/>
    </row>
    <row r="87" spans="1:22" ht="25.5" x14ac:dyDescent="0.25">
      <c r="A87" s="86">
        <f t="shared" si="8"/>
        <v>21</v>
      </c>
      <c r="B87" s="58" t="s">
        <v>116</v>
      </c>
      <c r="C87" s="79" t="s">
        <v>28</v>
      </c>
      <c r="D87" s="94">
        <f>PREENCHER!D110*'PARÃMETROS - NÃO MEXER !'!E102</f>
        <v>0</v>
      </c>
      <c r="E87" s="94">
        <f>PREENCHER!E110*'PARÃMETROS - NÃO MEXER !'!E102</f>
        <v>0</v>
      </c>
      <c r="F87" s="94">
        <f>PREENCHER!F110*'PARÃMETROS - NÃO MEXER !'!E102</f>
        <v>0</v>
      </c>
      <c r="G87" s="94">
        <f>PREENCHER!G110*'PARÃMETROS - NÃO MEXER !'!E102</f>
        <v>0</v>
      </c>
      <c r="H87" s="94">
        <f>PREENCHER!H110*'PARÃMETROS - NÃO MEXER !'!E102</f>
        <v>0</v>
      </c>
      <c r="I87" s="94">
        <f>PREENCHER!I110*'PARÃMETROS - NÃO MEXER !'!E102</f>
        <v>0</v>
      </c>
      <c r="J87" s="94">
        <f>PREENCHER!J110*'PARÃMETROS - NÃO MEXER !'!E102</f>
        <v>0</v>
      </c>
      <c r="K87" s="94">
        <f>PREENCHER!K110*'PARÃMETROS - NÃO MEXER !'!E102</f>
        <v>0</v>
      </c>
      <c r="L87" s="94">
        <f>PREENCHER!L110*'PARÃMETROS - NÃO MEXER !'!E102</f>
        <v>0</v>
      </c>
      <c r="M87" s="94">
        <f>PREENCHER!M110*'PARÃMETROS - NÃO MEXER !'!E102</f>
        <v>0</v>
      </c>
      <c r="N87" s="94">
        <f>PREENCHER!N110*'PARÃMETROS - NÃO MEXER !'!E102</f>
        <v>0</v>
      </c>
      <c r="O87" s="94">
        <f>PREENCHER!O110*'PARÃMETROS - NÃO MEXER !'!E102</f>
        <v>0</v>
      </c>
      <c r="P87" s="94">
        <f>PREENCHER!P110*'PARÃMETROS - NÃO MEXER !'!E102</f>
        <v>0</v>
      </c>
      <c r="Q87" s="94">
        <f>PREENCHER!Q110*'PARÃMETROS - NÃO MEXER !'!E102</f>
        <v>0</v>
      </c>
      <c r="R87" s="94">
        <f>PREENCHER!R110*'PARÃMETROS - NÃO MEXER !'!E102</f>
        <v>0</v>
      </c>
      <c r="S87" s="94">
        <f>PREENCHER!S110*'PARÃMETROS - NÃO MEXER !'!E102</f>
        <v>0</v>
      </c>
      <c r="T87" s="94">
        <f t="shared" si="7"/>
        <v>0</v>
      </c>
      <c r="U87" s="82"/>
    </row>
    <row r="88" spans="1:22" x14ac:dyDescent="0.25">
      <c r="A88" s="86">
        <f t="shared" si="8"/>
        <v>22</v>
      </c>
      <c r="B88" s="58" t="s">
        <v>117</v>
      </c>
      <c r="C88" s="79" t="s">
        <v>28</v>
      </c>
      <c r="D88" s="94">
        <f>PREENCHER!D111*'PARÃMETROS - NÃO MEXER !'!E103</f>
        <v>0</v>
      </c>
      <c r="E88" s="94">
        <f>PREENCHER!E111*'PARÃMETROS - NÃO MEXER !'!E103</f>
        <v>0</v>
      </c>
      <c r="F88" s="94">
        <f>PREENCHER!F111*'PARÃMETROS - NÃO MEXER !'!E103</f>
        <v>0</v>
      </c>
      <c r="G88" s="94">
        <f>PREENCHER!G111*'PARÃMETROS - NÃO MEXER !'!E103</f>
        <v>0</v>
      </c>
      <c r="H88" s="94">
        <f>PREENCHER!H111*'PARÃMETROS - NÃO MEXER !'!E103</f>
        <v>0</v>
      </c>
      <c r="I88" s="94">
        <f>PREENCHER!I111*'PARÃMETROS - NÃO MEXER !'!E103</f>
        <v>0</v>
      </c>
      <c r="J88" s="94">
        <f>PREENCHER!J111*'PARÃMETROS - NÃO MEXER !'!E103</f>
        <v>0</v>
      </c>
      <c r="K88" s="94">
        <f>PREENCHER!K111*'PARÃMETROS - NÃO MEXER !'!E103</f>
        <v>0</v>
      </c>
      <c r="L88" s="94">
        <f>PREENCHER!L111*'PARÃMETROS - NÃO MEXER !'!E103</f>
        <v>0</v>
      </c>
      <c r="M88" s="94">
        <f>PREENCHER!M111*'PARÃMETROS - NÃO MEXER !'!E103</f>
        <v>0</v>
      </c>
      <c r="N88" s="94">
        <f>PREENCHER!N111*'PARÃMETROS - NÃO MEXER !'!E103</f>
        <v>0</v>
      </c>
      <c r="O88" s="94">
        <f>PREENCHER!O111*'PARÃMETROS - NÃO MEXER !'!E103</f>
        <v>0</v>
      </c>
      <c r="P88" s="94">
        <f>PREENCHER!P111*'PARÃMETROS - NÃO MEXER !'!E103</f>
        <v>0</v>
      </c>
      <c r="Q88" s="94">
        <f>PREENCHER!Q111*'PARÃMETROS - NÃO MEXER !'!E103</f>
        <v>0</v>
      </c>
      <c r="R88" s="94">
        <f>PREENCHER!R111*'PARÃMETROS - NÃO MEXER !'!E103</f>
        <v>0</v>
      </c>
      <c r="S88" s="94">
        <f>PREENCHER!S111*'PARÃMETROS - NÃO MEXER !'!E103</f>
        <v>0</v>
      </c>
      <c r="T88" s="94">
        <f t="shared" si="7"/>
        <v>0</v>
      </c>
      <c r="U88" s="82"/>
    </row>
    <row r="89" spans="1:22" ht="22.5" customHeight="1" x14ac:dyDescent="0.25">
      <c r="A89" s="86">
        <f t="shared" si="8"/>
        <v>23</v>
      </c>
      <c r="B89" s="58" t="s">
        <v>118</v>
      </c>
      <c r="C89" s="79" t="s">
        <v>28</v>
      </c>
      <c r="D89" s="94">
        <f>PREENCHER!D112*'PARÃMETROS - NÃO MEXER !'!E104</f>
        <v>0</v>
      </c>
      <c r="E89" s="94">
        <f>PREENCHER!E112*'PARÃMETROS - NÃO MEXER !'!E104</f>
        <v>0</v>
      </c>
      <c r="F89" s="94">
        <f>PREENCHER!F112*'PARÃMETROS - NÃO MEXER !'!E104</f>
        <v>0</v>
      </c>
      <c r="G89" s="94">
        <f>PREENCHER!G112*'PARÃMETROS - NÃO MEXER !'!E104</f>
        <v>0</v>
      </c>
      <c r="H89" s="94">
        <f>PREENCHER!H112*'PARÃMETROS - NÃO MEXER !'!E104</f>
        <v>0</v>
      </c>
      <c r="I89" s="94">
        <f>PREENCHER!I112*'PARÃMETROS - NÃO MEXER !'!E104</f>
        <v>0</v>
      </c>
      <c r="J89" s="94">
        <f>PREENCHER!J112*'PARÃMETROS - NÃO MEXER !'!E104</f>
        <v>0</v>
      </c>
      <c r="K89" s="94">
        <f>PREENCHER!K112*'PARÃMETROS - NÃO MEXER !'!E104</f>
        <v>0</v>
      </c>
      <c r="L89" s="94">
        <f>PREENCHER!L112*'PARÃMETROS - NÃO MEXER !'!E104</f>
        <v>0</v>
      </c>
      <c r="M89" s="94">
        <f>PREENCHER!M112*'PARÃMETROS - NÃO MEXER !'!E104</f>
        <v>0</v>
      </c>
      <c r="N89" s="94">
        <f>PREENCHER!N112*'PARÃMETROS - NÃO MEXER !'!E104</f>
        <v>0</v>
      </c>
      <c r="O89" s="94">
        <f>PREENCHER!O112*'PARÃMETROS - NÃO MEXER !'!E104</f>
        <v>0</v>
      </c>
      <c r="P89" s="94">
        <f>PREENCHER!P112*'PARÃMETROS - NÃO MEXER !'!E104</f>
        <v>0</v>
      </c>
      <c r="Q89" s="94">
        <f>PREENCHER!Q112*'PARÃMETROS - NÃO MEXER !'!E104</f>
        <v>0</v>
      </c>
      <c r="R89" s="94">
        <f>PREENCHER!R112*'PARÃMETROS - NÃO MEXER !'!E104</f>
        <v>0</v>
      </c>
      <c r="S89" s="94">
        <f>PREENCHER!S112*'PARÃMETROS - NÃO MEXER !'!E104</f>
        <v>0</v>
      </c>
      <c r="T89" s="94">
        <f t="shared" si="7"/>
        <v>0</v>
      </c>
      <c r="U89" s="82"/>
    </row>
    <row r="90" spans="1:22" ht="18.75" x14ac:dyDescent="0.3">
      <c r="A90" s="250" t="s">
        <v>48</v>
      </c>
      <c r="B90" s="257"/>
      <c r="C90" s="257"/>
      <c r="D90" s="103">
        <f>SUM(D67:S89)</f>
        <v>0</v>
      </c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</row>
    <row r="91" spans="1:22" ht="23.25" customHeight="1" x14ac:dyDescent="0.35">
      <c r="A91" s="239" t="str">
        <f>'PARÃMETROS - NÃO MEXER !'!B7</f>
        <v>Grupo 4 - Atividades de Gestão e Representação</v>
      </c>
      <c r="B91" s="240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1"/>
      <c r="U91" s="82"/>
    </row>
    <row r="92" spans="1:22" x14ac:dyDescent="0.25">
      <c r="A92" s="242" t="s">
        <v>29</v>
      </c>
      <c r="B92" s="243"/>
      <c r="C92" s="244"/>
      <c r="D92" s="105">
        <f>PREENCHER!D116</f>
        <v>0</v>
      </c>
      <c r="E92" s="105">
        <f>D92-1</f>
        <v>-1</v>
      </c>
      <c r="F92" s="105">
        <f t="shared" ref="F92:N92" si="9">E92-1</f>
        <v>-2</v>
      </c>
      <c r="G92" s="105">
        <f t="shared" si="9"/>
        <v>-3</v>
      </c>
      <c r="H92" s="105">
        <f t="shared" si="9"/>
        <v>-4</v>
      </c>
      <c r="I92" s="105">
        <f t="shared" si="9"/>
        <v>-5</v>
      </c>
      <c r="J92" s="105">
        <f t="shared" si="9"/>
        <v>-6</v>
      </c>
      <c r="K92" s="105">
        <f t="shared" si="9"/>
        <v>-7</v>
      </c>
      <c r="L92" s="105">
        <f t="shared" si="9"/>
        <v>-8</v>
      </c>
      <c r="M92" s="105">
        <f t="shared" si="9"/>
        <v>-9</v>
      </c>
      <c r="N92" s="105">
        <f t="shared" si="9"/>
        <v>-10</v>
      </c>
      <c r="O92" s="105">
        <f>N92-1</f>
        <v>-11</v>
      </c>
      <c r="P92" s="105">
        <f>O92-1</f>
        <v>-12</v>
      </c>
      <c r="Q92" s="105">
        <f>P92-1</f>
        <v>-13</v>
      </c>
      <c r="R92" s="105">
        <f>Q92-1</f>
        <v>-14</v>
      </c>
      <c r="S92" s="105">
        <f>R92-1</f>
        <v>-15</v>
      </c>
      <c r="T92" s="105" t="s">
        <v>261</v>
      </c>
      <c r="U92" s="98"/>
      <c r="V92" s="85"/>
    </row>
    <row r="93" spans="1:22" x14ac:dyDescent="0.25">
      <c r="A93" s="245" t="s">
        <v>21</v>
      </c>
      <c r="B93" s="246"/>
      <c r="C93" s="247"/>
      <c r="D93" s="79" t="s">
        <v>28</v>
      </c>
      <c r="E93" s="79" t="s">
        <v>28</v>
      </c>
      <c r="F93" s="79" t="s">
        <v>28</v>
      </c>
      <c r="G93" s="79" t="s">
        <v>28</v>
      </c>
      <c r="H93" s="79" t="s">
        <v>28</v>
      </c>
      <c r="I93" s="79" t="s">
        <v>28</v>
      </c>
      <c r="J93" s="79" t="s">
        <v>28</v>
      </c>
      <c r="K93" s="79" t="s">
        <v>28</v>
      </c>
      <c r="L93" s="79" t="s">
        <v>28</v>
      </c>
      <c r="M93" s="79" t="s">
        <v>28</v>
      </c>
      <c r="N93" s="79" t="s">
        <v>28</v>
      </c>
      <c r="O93" s="79" t="s">
        <v>28</v>
      </c>
      <c r="P93" s="79" t="s">
        <v>28</v>
      </c>
      <c r="Q93" s="79" t="s">
        <v>28</v>
      </c>
      <c r="R93" s="79" t="s">
        <v>28</v>
      </c>
      <c r="S93" s="79" t="s">
        <v>28</v>
      </c>
      <c r="T93" s="79" t="s">
        <v>28</v>
      </c>
      <c r="U93" s="82"/>
    </row>
    <row r="94" spans="1:22" x14ac:dyDescent="0.25">
      <c r="A94" s="102">
        <v>1</v>
      </c>
      <c r="B94" s="58" t="s">
        <v>120</v>
      </c>
      <c r="C94" s="79" t="s">
        <v>28</v>
      </c>
      <c r="D94" s="94">
        <f>PREENCHER!D119*'PARÃMETROS - NÃO MEXER !'!E108</f>
        <v>0</v>
      </c>
      <c r="E94" s="94">
        <f>PREENCHER!E119*'PARÃMETROS - NÃO MEXER !'!E108</f>
        <v>0</v>
      </c>
      <c r="F94" s="94">
        <f>PREENCHER!F119*'PARÃMETROS - NÃO MEXER !'!E108</f>
        <v>0</v>
      </c>
      <c r="G94" s="94">
        <f>PREENCHER!G119*'PARÃMETROS - NÃO MEXER !'!E108</f>
        <v>0</v>
      </c>
      <c r="H94" s="94">
        <f>PREENCHER!H119*'PARÃMETROS - NÃO MEXER !'!E108</f>
        <v>0</v>
      </c>
      <c r="I94" s="94">
        <f>PREENCHER!I119*'PARÃMETROS - NÃO MEXER !'!E108</f>
        <v>0</v>
      </c>
      <c r="J94" s="94">
        <f>PREENCHER!J119*'PARÃMETROS - NÃO MEXER !'!E108</f>
        <v>0</v>
      </c>
      <c r="K94" s="94">
        <f>PREENCHER!K119*'PARÃMETROS - NÃO MEXER !'!E108</f>
        <v>0</v>
      </c>
      <c r="L94" s="94">
        <f>PREENCHER!L119*'PARÃMETROS - NÃO MEXER !'!E108</f>
        <v>0</v>
      </c>
      <c r="M94" s="94">
        <f>PREENCHER!M119*'PARÃMETROS - NÃO MEXER !'!E108</f>
        <v>0</v>
      </c>
      <c r="N94" s="94">
        <f>PREENCHER!N119*'PARÃMETROS - NÃO MEXER !'!E108</f>
        <v>0</v>
      </c>
      <c r="O94" s="94">
        <f>PREENCHER!O119*'PARÃMETROS - NÃO MEXER !'!E108</f>
        <v>0</v>
      </c>
      <c r="P94" s="94">
        <f>PREENCHER!P119*'PARÃMETROS - NÃO MEXER !'!E108</f>
        <v>0</v>
      </c>
      <c r="Q94" s="94">
        <f>PREENCHER!Q119*'PARÃMETROS - NÃO MEXER !'!E108</f>
        <v>0</v>
      </c>
      <c r="R94" s="94">
        <f>PREENCHER!R119*'PARÃMETROS - NÃO MEXER !'!E108</f>
        <v>0</v>
      </c>
      <c r="S94" s="94">
        <f>PREENCHER!S119*'PARÃMETROS - NÃO MEXER !'!E108</f>
        <v>0</v>
      </c>
      <c r="T94" s="94">
        <f>SUM(D94:S94)</f>
        <v>0</v>
      </c>
      <c r="U94" s="82"/>
    </row>
    <row r="95" spans="1:22" x14ac:dyDescent="0.25">
      <c r="A95" s="102">
        <f>A94+1</f>
        <v>2</v>
      </c>
      <c r="B95" s="104" t="s">
        <v>30</v>
      </c>
      <c r="C95" s="79" t="s">
        <v>28</v>
      </c>
      <c r="D95" s="94">
        <f>PREENCHER!D120*'PARÃMETROS - NÃO MEXER !'!E109</f>
        <v>0</v>
      </c>
      <c r="E95" s="94">
        <f>PREENCHER!E120*'PARÃMETROS - NÃO MEXER !'!E109</f>
        <v>0</v>
      </c>
      <c r="F95" s="94">
        <f>PREENCHER!F120*'PARÃMETROS - NÃO MEXER !'!E109</f>
        <v>0</v>
      </c>
      <c r="G95" s="94">
        <f>PREENCHER!G120*'PARÃMETROS - NÃO MEXER !'!E109</f>
        <v>0</v>
      </c>
      <c r="H95" s="94">
        <f>PREENCHER!H120*'PARÃMETROS - NÃO MEXER !'!E109</f>
        <v>0</v>
      </c>
      <c r="I95" s="94">
        <f>PREENCHER!I120*'PARÃMETROS - NÃO MEXER !'!E109</f>
        <v>0</v>
      </c>
      <c r="J95" s="94">
        <f>PREENCHER!J120*'PARÃMETROS - NÃO MEXER !'!E109</f>
        <v>0</v>
      </c>
      <c r="K95" s="94">
        <f>PREENCHER!K120*'PARÃMETROS - NÃO MEXER !'!E109</f>
        <v>0</v>
      </c>
      <c r="L95" s="94">
        <f>PREENCHER!L120*'PARÃMETROS - NÃO MEXER !'!E109</f>
        <v>0</v>
      </c>
      <c r="M95" s="94">
        <f>PREENCHER!M120*'PARÃMETROS - NÃO MEXER !'!E109</f>
        <v>0</v>
      </c>
      <c r="N95" s="94">
        <f>PREENCHER!N120*'PARÃMETROS - NÃO MEXER !'!E109</f>
        <v>0</v>
      </c>
      <c r="O95" s="94">
        <f>PREENCHER!O120*'PARÃMETROS - NÃO MEXER !'!E109</f>
        <v>0</v>
      </c>
      <c r="P95" s="94">
        <f>PREENCHER!P120*'PARÃMETROS - NÃO MEXER !'!E109</f>
        <v>0</v>
      </c>
      <c r="Q95" s="94">
        <f>PREENCHER!Q120*'PARÃMETROS - NÃO MEXER !'!E109</f>
        <v>0</v>
      </c>
      <c r="R95" s="94">
        <f>PREENCHER!R120*'PARÃMETROS - NÃO MEXER !'!E109</f>
        <v>0</v>
      </c>
      <c r="S95" s="94">
        <f>PREENCHER!S120*'PARÃMETROS - NÃO MEXER !'!E109</f>
        <v>0</v>
      </c>
      <c r="T95" s="94">
        <f t="shared" ref="T95:T114" si="10">SUM(D95:S95)</f>
        <v>0</v>
      </c>
      <c r="U95" s="82"/>
    </row>
    <row r="96" spans="1:22" x14ac:dyDescent="0.25">
      <c r="A96" s="102">
        <f t="shared" ref="A96:A114" si="11">A95+1</f>
        <v>3</v>
      </c>
      <c r="B96" s="104" t="s">
        <v>31</v>
      </c>
      <c r="C96" s="79" t="s">
        <v>28</v>
      </c>
      <c r="D96" s="94">
        <f>PREENCHER!D121*'PARÃMETROS - NÃO MEXER !'!E110</f>
        <v>0</v>
      </c>
      <c r="E96" s="94">
        <f>PREENCHER!E121*'PARÃMETROS - NÃO MEXER !'!E110</f>
        <v>0</v>
      </c>
      <c r="F96" s="94">
        <f>PREENCHER!F121*'PARÃMETROS - NÃO MEXER !'!E110</f>
        <v>0</v>
      </c>
      <c r="G96" s="94">
        <f>PREENCHER!G121*'PARÃMETROS - NÃO MEXER !'!E110</f>
        <v>0</v>
      </c>
      <c r="H96" s="94">
        <f>PREENCHER!H121*'PARÃMETROS - NÃO MEXER !'!E110</f>
        <v>0</v>
      </c>
      <c r="I96" s="94">
        <f>PREENCHER!I121*'PARÃMETROS - NÃO MEXER !'!E110</f>
        <v>0</v>
      </c>
      <c r="J96" s="94">
        <f>PREENCHER!J121*'PARÃMETROS - NÃO MEXER !'!E110</f>
        <v>0</v>
      </c>
      <c r="K96" s="94">
        <f>PREENCHER!K121*'PARÃMETROS - NÃO MEXER !'!E110</f>
        <v>0</v>
      </c>
      <c r="L96" s="94">
        <f>PREENCHER!L121*'PARÃMETROS - NÃO MEXER !'!E110</f>
        <v>0</v>
      </c>
      <c r="M96" s="94">
        <f>PREENCHER!M121*'PARÃMETROS - NÃO MEXER !'!E110</f>
        <v>0</v>
      </c>
      <c r="N96" s="94">
        <f>PREENCHER!N121*'PARÃMETROS - NÃO MEXER !'!E110</f>
        <v>0</v>
      </c>
      <c r="O96" s="94">
        <f>PREENCHER!O121*'PARÃMETROS - NÃO MEXER !'!E110</f>
        <v>0</v>
      </c>
      <c r="P96" s="94">
        <f>PREENCHER!P121*'PARÃMETROS - NÃO MEXER !'!E110</f>
        <v>0</v>
      </c>
      <c r="Q96" s="94">
        <f>PREENCHER!Q121*'PARÃMETROS - NÃO MEXER !'!E110</f>
        <v>0</v>
      </c>
      <c r="R96" s="94">
        <f>PREENCHER!R121*'PARÃMETROS - NÃO MEXER !'!E110</f>
        <v>0</v>
      </c>
      <c r="S96" s="94">
        <f>PREENCHER!S121*'PARÃMETROS - NÃO MEXER !'!E110</f>
        <v>0</v>
      </c>
      <c r="T96" s="94">
        <f t="shared" si="10"/>
        <v>0</v>
      </c>
      <c r="U96" s="82"/>
    </row>
    <row r="97" spans="1:21" x14ac:dyDescent="0.25">
      <c r="A97" s="102">
        <f t="shared" si="11"/>
        <v>4</v>
      </c>
      <c r="B97" s="104" t="s">
        <v>32</v>
      </c>
      <c r="C97" s="79" t="s">
        <v>28</v>
      </c>
      <c r="D97" s="94">
        <f>PREENCHER!D122*'PARÃMETROS - NÃO MEXER !'!E111</f>
        <v>0</v>
      </c>
      <c r="E97" s="94">
        <f>PREENCHER!E122*'PARÃMETROS - NÃO MEXER !'!E111</f>
        <v>0</v>
      </c>
      <c r="F97" s="94">
        <f>PREENCHER!F122*'PARÃMETROS - NÃO MEXER !'!E111</f>
        <v>0</v>
      </c>
      <c r="G97" s="94">
        <f>PREENCHER!G122*'PARÃMETROS - NÃO MEXER !'!E111</f>
        <v>0</v>
      </c>
      <c r="H97" s="94">
        <f>PREENCHER!H122*'PARÃMETROS - NÃO MEXER !'!E111</f>
        <v>0</v>
      </c>
      <c r="I97" s="94">
        <f>PREENCHER!I122*'PARÃMETROS - NÃO MEXER !'!E111</f>
        <v>0</v>
      </c>
      <c r="J97" s="94">
        <f>PREENCHER!J122*'PARÃMETROS - NÃO MEXER !'!E111</f>
        <v>0</v>
      </c>
      <c r="K97" s="94">
        <f>PREENCHER!K122*'PARÃMETROS - NÃO MEXER !'!E111</f>
        <v>0</v>
      </c>
      <c r="L97" s="94">
        <f>PREENCHER!L122*'PARÃMETROS - NÃO MEXER !'!E111</f>
        <v>0</v>
      </c>
      <c r="M97" s="94">
        <f>PREENCHER!M122*'PARÃMETROS - NÃO MEXER !'!E111</f>
        <v>0</v>
      </c>
      <c r="N97" s="94">
        <f>PREENCHER!N122*'PARÃMETROS - NÃO MEXER !'!E111</f>
        <v>0</v>
      </c>
      <c r="O97" s="94">
        <f>PREENCHER!O122*'PARÃMETROS - NÃO MEXER !'!E111</f>
        <v>0</v>
      </c>
      <c r="P97" s="94">
        <f>PREENCHER!P122*'PARÃMETROS - NÃO MEXER !'!E111</f>
        <v>0</v>
      </c>
      <c r="Q97" s="94">
        <f>PREENCHER!Q122*'PARÃMETROS - NÃO MEXER !'!E111</f>
        <v>0</v>
      </c>
      <c r="R97" s="94">
        <f>PREENCHER!R122*'PARÃMETROS - NÃO MEXER !'!E111</f>
        <v>0</v>
      </c>
      <c r="S97" s="94">
        <f>PREENCHER!S122*'PARÃMETROS - NÃO MEXER !'!E111</f>
        <v>0</v>
      </c>
      <c r="T97" s="94">
        <f t="shared" si="10"/>
        <v>0</v>
      </c>
      <c r="U97" s="82"/>
    </row>
    <row r="98" spans="1:21" x14ac:dyDescent="0.25">
      <c r="A98" s="102">
        <f t="shared" si="11"/>
        <v>5</v>
      </c>
      <c r="B98" s="104" t="s">
        <v>33</v>
      </c>
      <c r="C98" s="79" t="s">
        <v>28</v>
      </c>
      <c r="D98" s="94">
        <f>PREENCHER!D123*'PARÃMETROS - NÃO MEXER !'!E112</f>
        <v>0</v>
      </c>
      <c r="E98" s="94">
        <f>PREENCHER!E123*'PARÃMETROS - NÃO MEXER !'!E112</f>
        <v>0</v>
      </c>
      <c r="F98" s="94">
        <f>PREENCHER!F123*'PARÃMETROS - NÃO MEXER !'!E112</f>
        <v>0</v>
      </c>
      <c r="G98" s="94">
        <f>PREENCHER!G123*'PARÃMETROS - NÃO MEXER !'!E112</f>
        <v>0</v>
      </c>
      <c r="H98" s="94">
        <f>PREENCHER!H123*'PARÃMETROS - NÃO MEXER !'!E112</f>
        <v>0</v>
      </c>
      <c r="I98" s="94">
        <f>PREENCHER!I123*'PARÃMETROS - NÃO MEXER !'!E112</f>
        <v>0</v>
      </c>
      <c r="J98" s="94">
        <f>PREENCHER!J123*'PARÃMETROS - NÃO MEXER !'!E112</f>
        <v>0</v>
      </c>
      <c r="K98" s="94">
        <f>PREENCHER!K123*'PARÃMETROS - NÃO MEXER !'!E112</f>
        <v>0</v>
      </c>
      <c r="L98" s="94">
        <f>PREENCHER!L123*'PARÃMETROS - NÃO MEXER !'!E112</f>
        <v>0</v>
      </c>
      <c r="M98" s="94">
        <f>PREENCHER!M123*'PARÃMETROS - NÃO MEXER !'!E112</f>
        <v>0</v>
      </c>
      <c r="N98" s="94">
        <f>PREENCHER!N123*'PARÃMETROS - NÃO MEXER !'!E112</f>
        <v>0</v>
      </c>
      <c r="O98" s="94">
        <f>PREENCHER!O123*'PARÃMETROS - NÃO MEXER !'!E112</f>
        <v>0</v>
      </c>
      <c r="P98" s="94">
        <f>PREENCHER!P123*'PARÃMETROS - NÃO MEXER !'!E112</f>
        <v>0</v>
      </c>
      <c r="Q98" s="94">
        <f>PREENCHER!Q123*'PARÃMETROS - NÃO MEXER !'!E112</f>
        <v>0</v>
      </c>
      <c r="R98" s="94">
        <f>PREENCHER!R123*'PARÃMETROS - NÃO MEXER !'!E112</f>
        <v>0</v>
      </c>
      <c r="S98" s="94">
        <f>PREENCHER!S123*'PARÃMETROS - NÃO MEXER !'!E112</f>
        <v>0</v>
      </c>
      <c r="T98" s="94">
        <f t="shared" si="10"/>
        <v>0</v>
      </c>
      <c r="U98" s="82"/>
    </row>
    <row r="99" spans="1:21" x14ac:dyDescent="0.25">
      <c r="A99" s="102">
        <f t="shared" si="11"/>
        <v>6</v>
      </c>
      <c r="B99" s="104" t="s">
        <v>34</v>
      </c>
      <c r="C99" s="79" t="s">
        <v>28</v>
      </c>
      <c r="D99" s="94">
        <f>PREENCHER!D124*'PARÃMETROS - NÃO MEXER !'!E113</f>
        <v>0</v>
      </c>
      <c r="E99" s="94">
        <f>PREENCHER!E124*'PARÃMETROS - NÃO MEXER !'!E113</f>
        <v>0</v>
      </c>
      <c r="F99" s="94">
        <f>PREENCHER!F124*'PARÃMETROS - NÃO MEXER !'!E113</f>
        <v>0</v>
      </c>
      <c r="G99" s="94">
        <f>PREENCHER!G124*'PARÃMETROS - NÃO MEXER !'!E113</f>
        <v>0</v>
      </c>
      <c r="H99" s="94">
        <f>PREENCHER!H124*'PARÃMETROS - NÃO MEXER !'!E113</f>
        <v>0</v>
      </c>
      <c r="I99" s="94">
        <f>PREENCHER!I124*'PARÃMETROS - NÃO MEXER !'!E113</f>
        <v>0</v>
      </c>
      <c r="J99" s="94">
        <f>PREENCHER!J124*'PARÃMETROS - NÃO MEXER !'!E113</f>
        <v>0</v>
      </c>
      <c r="K99" s="94">
        <f>PREENCHER!K124*'PARÃMETROS - NÃO MEXER !'!E113</f>
        <v>0</v>
      </c>
      <c r="L99" s="94">
        <f>PREENCHER!L124*'PARÃMETROS - NÃO MEXER !'!E113</f>
        <v>0</v>
      </c>
      <c r="M99" s="94">
        <f>PREENCHER!M124*'PARÃMETROS - NÃO MEXER !'!E113</f>
        <v>0</v>
      </c>
      <c r="N99" s="94">
        <f>PREENCHER!N124*'PARÃMETROS - NÃO MEXER !'!E113</f>
        <v>0</v>
      </c>
      <c r="O99" s="94">
        <f>PREENCHER!O124*'PARÃMETROS - NÃO MEXER !'!E113</f>
        <v>0</v>
      </c>
      <c r="P99" s="94">
        <f>PREENCHER!P124*'PARÃMETROS - NÃO MEXER !'!E113</f>
        <v>0</v>
      </c>
      <c r="Q99" s="94">
        <f>PREENCHER!Q124*'PARÃMETROS - NÃO MEXER !'!E113</f>
        <v>0</v>
      </c>
      <c r="R99" s="94">
        <f>PREENCHER!R124*'PARÃMETROS - NÃO MEXER !'!E113</f>
        <v>0</v>
      </c>
      <c r="S99" s="94">
        <f>PREENCHER!S124*'PARÃMETROS - NÃO MEXER !'!E113</f>
        <v>0</v>
      </c>
      <c r="T99" s="94">
        <f t="shared" si="10"/>
        <v>0</v>
      </c>
      <c r="U99" s="82"/>
    </row>
    <row r="100" spans="1:21" x14ac:dyDescent="0.25">
      <c r="A100" s="102">
        <f t="shared" si="11"/>
        <v>7</v>
      </c>
      <c r="B100" s="104" t="s">
        <v>35</v>
      </c>
      <c r="C100" s="79" t="s">
        <v>28</v>
      </c>
      <c r="D100" s="94">
        <f>PREENCHER!D125*'PARÃMETROS - NÃO MEXER !'!E114</f>
        <v>0</v>
      </c>
      <c r="E100" s="94">
        <f>PREENCHER!E125*'PARÃMETROS - NÃO MEXER !'!E114</f>
        <v>0</v>
      </c>
      <c r="F100" s="94">
        <f>PREENCHER!F125*'PARÃMETROS - NÃO MEXER !'!E114</f>
        <v>0</v>
      </c>
      <c r="G100" s="94">
        <f>PREENCHER!G125*'PARÃMETROS - NÃO MEXER !'!E114</f>
        <v>0</v>
      </c>
      <c r="H100" s="94">
        <f>PREENCHER!H125*'PARÃMETROS - NÃO MEXER !'!E114</f>
        <v>0</v>
      </c>
      <c r="I100" s="94">
        <f>PREENCHER!I125*'PARÃMETROS - NÃO MEXER !'!E114</f>
        <v>0</v>
      </c>
      <c r="J100" s="94">
        <f>PREENCHER!J125*'PARÃMETROS - NÃO MEXER !'!E114</f>
        <v>0</v>
      </c>
      <c r="K100" s="94">
        <f>PREENCHER!K125*'PARÃMETROS - NÃO MEXER !'!E114</f>
        <v>0</v>
      </c>
      <c r="L100" s="94">
        <f>PREENCHER!L125*'PARÃMETROS - NÃO MEXER !'!E114</f>
        <v>0</v>
      </c>
      <c r="M100" s="94">
        <f>PREENCHER!M125*'PARÃMETROS - NÃO MEXER !'!E114</f>
        <v>0</v>
      </c>
      <c r="N100" s="94">
        <f>PREENCHER!N125*'PARÃMETROS - NÃO MEXER !'!E114</f>
        <v>0</v>
      </c>
      <c r="O100" s="94">
        <f>PREENCHER!O125*'PARÃMETROS - NÃO MEXER !'!E114</f>
        <v>0</v>
      </c>
      <c r="P100" s="94">
        <f>PREENCHER!P125*'PARÃMETROS - NÃO MEXER !'!E114</f>
        <v>0</v>
      </c>
      <c r="Q100" s="94">
        <f>PREENCHER!Q125*'PARÃMETROS - NÃO MEXER !'!E114</f>
        <v>0</v>
      </c>
      <c r="R100" s="94">
        <f>PREENCHER!R125*'PARÃMETROS - NÃO MEXER !'!E114</f>
        <v>0</v>
      </c>
      <c r="S100" s="94">
        <f>PREENCHER!S125*'PARÃMETROS - NÃO MEXER !'!E114</f>
        <v>0</v>
      </c>
      <c r="T100" s="94">
        <f t="shared" si="10"/>
        <v>0</v>
      </c>
      <c r="U100" s="82"/>
    </row>
    <row r="101" spans="1:21" ht="25.5" x14ac:dyDescent="0.25">
      <c r="A101" s="102">
        <f t="shared" si="11"/>
        <v>8</v>
      </c>
      <c r="B101" s="104" t="s">
        <v>291</v>
      </c>
      <c r="C101" s="79" t="s">
        <v>28</v>
      </c>
      <c r="D101" s="94">
        <f>PREENCHER!D126*'PARÃMETROS - NÃO MEXER !'!E115</f>
        <v>0</v>
      </c>
      <c r="E101" s="94">
        <f>PREENCHER!E126*'PARÃMETROS - NÃO MEXER !'!E115</f>
        <v>0</v>
      </c>
      <c r="F101" s="94">
        <f>PREENCHER!F126*'PARÃMETROS - NÃO MEXER !'!E115</f>
        <v>0</v>
      </c>
      <c r="G101" s="94">
        <f>PREENCHER!G126*'PARÃMETROS - NÃO MEXER !'!E115</f>
        <v>0</v>
      </c>
      <c r="H101" s="94">
        <f>PREENCHER!H126*'PARÃMETROS - NÃO MEXER !'!E115</f>
        <v>0</v>
      </c>
      <c r="I101" s="94">
        <f>PREENCHER!I126*'PARÃMETROS - NÃO MEXER !'!E115</f>
        <v>0</v>
      </c>
      <c r="J101" s="94">
        <f>PREENCHER!J126*'PARÃMETROS - NÃO MEXER !'!E115</f>
        <v>0</v>
      </c>
      <c r="K101" s="94">
        <f>PREENCHER!K126*'PARÃMETROS - NÃO MEXER !'!E115</f>
        <v>0</v>
      </c>
      <c r="L101" s="94">
        <f>PREENCHER!L126*'PARÃMETROS - NÃO MEXER !'!E115</f>
        <v>0</v>
      </c>
      <c r="M101" s="94">
        <f>PREENCHER!M126*'PARÃMETROS - NÃO MEXER !'!E115</f>
        <v>0</v>
      </c>
      <c r="N101" s="94">
        <f>PREENCHER!N126*'PARÃMETROS - NÃO MEXER !'!E115</f>
        <v>0</v>
      </c>
      <c r="O101" s="94">
        <f>PREENCHER!O126*'PARÃMETROS - NÃO MEXER !'!E115</f>
        <v>0</v>
      </c>
      <c r="P101" s="94">
        <f>PREENCHER!P126*'PARÃMETROS - NÃO MEXER !'!E115</f>
        <v>0</v>
      </c>
      <c r="Q101" s="94">
        <f>PREENCHER!Q126*'PARÃMETROS - NÃO MEXER !'!E115</f>
        <v>0</v>
      </c>
      <c r="R101" s="94">
        <f>PREENCHER!R126*'PARÃMETROS - NÃO MEXER !'!E115</f>
        <v>0</v>
      </c>
      <c r="S101" s="94">
        <f>PREENCHER!S126*'PARÃMETROS - NÃO MEXER !'!E115</f>
        <v>0</v>
      </c>
      <c r="T101" s="94">
        <f t="shared" si="10"/>
        <v>0</v>
      </c>
      <c r="U101" s="82"/>
    </row>
    <row r="102" spans="1:21" x14ac:dyDescent="0.25">
      <c r="A102" s="102">
        <f t="shared" si="11"/>
        <v>9</v>
      </c>
      <c r="B102" s="104" t="s">
        <v>53</v>
      </c>
      <c r="C102" s="79" t="s">
        <v>28</v>
      </c>
      <c r="D102" s="94">
        <f>PREENCHER!D127*'PARÃMETROS - NÃO MEXER !'!E116</f>
        <v>0</v>
      </c>
      <c r="E102" s="94">
        <f>PREENCHER!E127*'PARÃMETROS - NÃO MEXER !'!E116</f>
        <v>0</v>
      </c>
      <c r="F102" s="94">
        <f>PREENCHER!F127*'PARÃMETROS - NÃO MEXER !'!E116</f>
        <v>0</v>
      </c>
      <c r="G102" s="94">
        <f>PREENCHER!G127*'PARÃMETROS - NÃO MEXER !'!E116</f>
        <v>0</v>
      </c>
      <c r="H102" s="94">
        <f>PREENCHER!H127*'PARÃMETROS - NÃO MEXER !'!E116</f>
        <v>0</v>
      </c>
      <c r="I102" s="94">
        <f>PREENCHER!I127*'PARÃMETROS - NÃO MEXER !'!E116</f>
        <v>0</v>
      </c>
      <c r="J102" s="94">
        <f>PREENCHER!J127*'PARÃMETROS - NÃO MEXER !'!E116</f>
        <v>0</v>
      </c>
      <c r="K102" s="94">
        <f>PREENCHER!K127*'PARÃMETROS - NÃO MEXER !'!E116</f>
        <v>0</v>
      </c>
      <c r="L102" s="94">
        <f>PREENCHER!L127*'PARÃMETROS - NÃO MEXER !'!E116</f>
        <v>0</v>
      </c>
      <c r="M102" s="94">
        <f>PREENCHER!M127*'PARÃMETROS - NÃO MEXER !'!E116</f>
        <v>0</v>
      </c>
      <c r="N102" s="94">
        <f>PREENCHER!N127*'PARÃMETROS - NÃO MEXER !'!E116</f>
        <v>0</v>
      </c>
      <c r="O102" s="94">
        <f>PREENCHER!O127*'PARÃMETROS - NÃO MEXER !'!E116</f>
        <v>0</v>
      </c>
      <c r="P102" s="94">
        <f>PREENCHER!P127*'PARÃMETROS - NÃO MEXER !'!E116</f>
        <v>0</v>
      </c>
      <c r="Q102" s="94">
        <f>PREENCHER!Q127*'PARÃMETROS - NÃO MEXER !'!E116</f>
        <v>0</v>
      </c>
      <c r="R102" s="94">
        <f>PREENCHER!R127*'PARÃMETROS - NÃO MEXER !'!E116</f>
        <v>0</v>
      </c>
      <c r="S102" s="94">
        <f>PREENCHER!S127*'PARÃMETROS - NÃO MEXER !'!E116</f>
        <v>0</v>
      </c>
      <c r="T102" s="94">
        <f t="shared" si="10"/>
        <v>0</v>
      </c>
      <c r="U102" s="82"/>
    </row>
    <row r="103" spans="1:21" x14ac:dyDescent="0.25">
      <c r="A103" s="102">
        <f t="shared" si="11"/>
        <v>10</v>
      </c>
      <c r="B103" s="104" t="s">
        <v>54</v>
      </c>
      <c r="C103" s="79" t="s">
        <v>28</v>
      </c>
      <c r="D103" s="94">
        <f>PREENCHER!D128*'PARÃMETROS - NÃO MEXER !'!E117</f>
        <v>0</v>
      </c>
      <c r="E103" s="94">
        <f>PREENCHER!E128*'PARÃMETROS - NÃO MEXER !'!E117</f>
        <v>0</v>
      </c>
      <c r="F103" s="94">
        <f>PREENCHER!F128*'PARÃMETROS - NÃO MEXER !'!E117</f>
        <v>0</v>
      </c>
      <c r="G103" s="94">
        <f>PREENCHER!G128*'PARÃMETROS - NÃO MEXER !'!E117</f>
        <v>0</v>
      </c>
      <c r="H103" s="94">
        <f>PREENCHER!H128*'PARÃMETROS - NÃO MEXER !'!E117</f>
        <v>0</v>
      </c>
      <c r="I103" s="94">
        <f>PREENCHER!I128*'PARÃMETROS - NÃO MEXER !'!E117</f>
        <v>0</v>
      </c>
      <c r="J103" s="94">
        <f>PREENCHER!J128*'PARÃMETROS - NÃO MEXER !'!E117</f>
        <v>0</v>
      </c>
      <c r="K103" s="94">
        <f>PREENCHER!K128*'PARÃMETROS - NÃO MEXER !'!E117</f>
        <v>0</v>
      </c>
      <c r="L103" s="94">
        <f>PREENCHER!L128*'PARÃMETROS - NÃO MEXER !'!E117</f>
        <v>0</v>
      </c>
      <c r="M103" s="94">
        <f>PREENCHER!M128*'PARÃMETROS - NÃO MEXER !'!E117</f>
        <v>0</v>
      </c>
      <c r="N103" s="94">
        <f>PREENCHER!N128*'PARÃMETROS - NÃO MEXER !'!E117</f>
        <v>0</v>
      </c>
      <c r="O103" s="94">
        <f>PREENCHER!O128*'PARÃMETROS - NÃO MEXER !'!E117</f>
        <v>0</v>
      </c>
      <c r="P103" s="94">
        <f>PREENCHER!P128*'PARÃMETROS - NÃO MEXER !'!E117</f>
        <v>0</v>
      </c>
      <c r="Q103" s="94">
        <f>PREENCHER!Q128*'PARÃMETROS - NÃO MEXER !'!E117</f>
        <v>0</v>
      </c>
      <c r="R103" s="94">
        <f>PREENCHER!R128*'PARÃMETROS - NÃO MEXER !'!E117</f>
        <v>0</v>
      </c>
      <c r="S103" s="94">
        <f>PREENCHER!S128*'PARÃMETROS - NÃO MEXER !'!E117</f>
        <v>0</v>
      </c>
      <c r="T103" s="94">
        <f t="shared" si="10"/>
        <v>0</v>
      </c>
      <c r="U103" s="82"/>
    </row>
    <row r="104" spans="1:21" x14ac:dyDescent="0.25">
      <c r="A104" s="102">
        <f t="shared" si="11"/>
        <v>11</v>
      </c>
      <c r="B104" s="104" t="s">
        <v>36</v>
      </c>
      <c r="C104" s="79" t="s">
        <v>28</v>
      </c>
      <c r="D104" s="94">
        <f>PREENCHER!D129*'PARÃMETROS - NÃO MEXER !'!E118</f>
        <v>0</v>
      </c>
      <c r="E104" s="94">
        <f>PREENCHER!E129*'PARÃMETROS - NÃO MEXER !'!E118</f>
        <v>0</v>
      </c>
      <c r="F104" s="94">
        <f>PREENCHER!F129*'PARÃMETROS - NÃO MEXER !'!E118</f>
        <v>0</v>
      </c>
      <c r="G104" s="94">
        <f>PREENCHER!G129*'PARÃMETROS - NÃO MEXER !'!E118</f>
        <v>0</v>
      </c>
      <c r="H104" s="94">
        <f>PREENCHER!H129*'PARÃMETROS - NÃO MEXER !'!E118</f>
        <v>0</v>
      </c>
      <c r="I104" s="94">
        <f>PREENCHER!I129*'PARÃMETROS - NÃO MEXER !'!E118</f>
        <v>0</v>
      </c>
      <c r="J104" s="94">
        <f>PREENCHER!J129*'PARÃMETROS - NÃO MEXER !'!E118</f>
        <v>0</v>
      </c>
      <c r="K104" s="94">
        <f>PREENCHER!K129*'PARÃMETROS - NÃO MEXER !'!E118</f>
        <v>0</v>
      </c>
      <c r="L104" s="94">
        <f>PREENCHER!L129*'PARÃMETROS - NÃO MEXER !'!E118</f>
        <v>0</v>
      </c>
      <c r="M104" s="94">
        <f>PREENCHER!M129*'PARÃMETROS - NÃO MEXER !'!E118</f>
        <v>0</v>
      </c>
      <c r="N104" s="94">
        <f>PREENCHER!N129*'PARÃMETROS - NÃO MEXER !'!E118</f>
        <v>0</v>
      </c>
      <c r="O104" s="94">
        <f>PREENCHER!O129*'PARÃMETROS - NÃO MEXER !'!E118</f>
        <v>0</v>
      </c>
      <c r="P104" s="94">
        <f>PREENCHER!P129*'PARÃMETROS - NÃO MEXER !'!E118</f>
        <v>0</v>
      </c>
      <c r="Q104" s="94">
        <f>PREENCHER!Q129*'PARÃMETROS - NÃO MEXER !'!E118</f>
        <v>0</v>
      </c>
      <c r="R104" s="94">
        <f>PREENCHER!R129*'PARÃMETROS - NÃO MEXER !'!E118</f>
        <v>0</v>
      </c>
      <c r="S104" s="94">
        <f>PREENCHER!S129*'PARÃMETROS - NÃO MEXER !'!E118</f>
        <v>0</v>
      </c>
      <c r="T104" s="94">
        <f t="shared" si="10"/>
        <v>0</v>
      </c>
      <c r="U104" s="82"/>
    </row>
    <row r="105" spans="1:21" ht="25.5" x14ac:dyDescent="0.25">
      <c r="A105" s="102">
        <f t="shared" si="11"/>
        <v>12</v>
      </c>
      <c r="B105" s="104" t="s">
        <v>292</v>
      </c>
      <c r="C105" s="79" t="s">
        <v>28</v>
      </c>
      <c r="D105" s="94">
        <f>PREENCHER!D130*'PARÃMETROS - NÃO MEXER !'!E119</f>
        <v>0</v>
      </c>
      <c r="E105" s="94">
        <f>PREENCHER!E130*'PARÃMETROS - NÃO MEXER !'!E119</f>
        <v>0</v>
      </c>
      <c r="F105" s="94">
        <f>PREENCHER!F130*'PARÃMETROS - NÃO MEXER !'!E119</f>
        <v>0</v>
      </c>
      <c r="G105" s="94">
        <f>PREENCHER!G130*'PARÃMETROS - NÃO MEXER !'!E119</f>
        <v>0</v>
      </c>
      <c r="H105" s="94">
        <f>PREENCHER!H130*'PARÃMETROS - NÃO MEXER !'!E119</f>
        <v>0</v>
      </c>
      <c r="I105" s="94">
        <f>PREENCHER!I130*'PARÃMETROS - NÃO MEXER !'!E119</f>
        <v>0</v>
      </c>
      <c r="J105" s="94">
        <f>PREENCHER!J130*'PARÃMETROS - NÃO MEXER !'!E119</f>
        <v>0</v>
      </c>
      <c r="K105" s="94">
        <f>PREENCHER!K130*'PARÃMETROS - NÃO MEXER !'!E119</f>
        <v>0</v>
      </c>
      <c r="L105" s="94">
        <f>PREENCHER!L130*'PARÃMETROS - NÃO MEXER !'!E119</f>
        <v>0</v>
      </c>
      <c r="M105" s="94">
        <f>PREENCHER!M130*'PARÃMETROS - NÃO MEXER !'!E119</f>
        <v>0</v>
      </c>
      <c r="N105" s="94">
        <f>PREENCHER!N130*'PARÃMETROS - NÃO MEXER !'!E119</f>
        <v>0</v>
      </c>
      <c r="O105" s="94">
        <f>PREENCHER!O130*'PARÃMETROS - NÃO MEXER !'!E119</f>
        <v>0</v>
      </c>
      <c r="P105" s="94">
        <f>PREENCHER!P130*'PARÃMETROS - NÃO MEXER !'!E119</f>
        <v>0</v>
      </c>
      <c r="Q105" s="94">
        <f>PREENCHER!Q130*'PARÃMETROS - NÃO MEXER !'!E119</f>
        <v>0</v>
      </c>
      <c r="R105" s="94">
        <f>PREENCHER!R130*'PARÃMETROS - NÃO MEXER !'!E119</f>
        <v>0</v>
      </c>
      <c r="S105" s="94">
        <f>PREENCHER!S130*'PARÃMETROS - NÃO MEXER !'!E119</f>
        <v>0</v>
      </c>
      <c r="T105" s="94">
        <f t="shared" si="10"/>
        <v>0</v>
      </c>
      <c r="U105" s="82"/>
    </row>
    <row r="106" spans="1:21" ht="25.5" x14ac:dyDescent="0.25">
      <c r="A106" s="102">
        <f t="shared" si="11"/>
        <v>13</v>
      </c>
      <c r="B106" s="104" t="s">
        <v>293</v>
      </c>
      <c r="C106" s="79" t="s">
        <v>28</v>
      </c>
      <c r="D106" s="94">
        <f>PREENCHER!D131*'PARÃMETROS - NÃO MEXER !'!E120</f>
        <v>0</v>
      </c>
      <c r="E106" s="94">
        <f>PREENCHER!E131*'PARÃMETROS - NÃO MEXER !'!E120</f>
        <v>0</v>
      </c>
      <c r="F106" s="94">
        <f>PREENCHER!F131*'PARÃMETROS - NÃO MEXER !'!E120</f>
        <v>0</v>
      </c>
      <c r="G106" s="94">
        <f>PREENCHER!G131*'PARÃMETROS - NÃO MEXER !'!E120</f>
        <v>0</v>
      </c>
      <c r="H106" s="94">
        <f>PREENCHER!H131*'PARÃMETROS - NÃO MEXER !'!E120</f>
        <v>0</v>
      </c>
      <c r="I106" s="94">
        <f>PREENCHER!I131*'PARÃMETROS - NÃO MEXER !'!E120</f>
        <v>0</v>
      </c>
      <c r="J106" s="94">
        <f>PREENCHER!J131*'PARÃMETROS - NÃO MEXER !'!E120</f>
        <v>0</v>
      </c>
      <c r="K106" s="94">
        <f>PREENCHER!K131*'PARÃMETROS - NÃO MEXER !'!E120</f>
        <v>0</v>
      </c>
      <c r="L106" s="94">
        <f>PREENCHER!L131*'PARÃMETROS - NÃO MEXER !'!E120</f>
        <v>0</v>
      </c>
      <c r="M106" s="94">
        <f>PREENCHER!M131*'PARÃMETROS - NÃO MEXER !'!E120</f>
        <v>0</v>
      </c>
      <c r="N106" s="94">
        <f>PREENCHER!N131*'PARÃMETROS - NÃO MEXER !'!E120</f>
        <v>0</v>
      </c>
      <c r="O106" s="94">
        <f>PREENCHER!O131*'PARÃMETROS - NÃO MEXER !'!E120</f>
        <v>0</v>
      </c>
      <c r="P106" s="94">
        <f>PREENCHER!P131*'PARÃMETROS - NÃO MEXER !'!E120</f>
        <v>0</v>
      </c>
      <c r="Q106" s="94">
        <f>PREENCHER!Q131*'PARÃMETROS - NÃO MEXER !'!E120</f>
        <v>0</v>
      </c>
      <c r="R106" s="94">
        <f>PREENCHER!R131*'PARÃMETROS - NÃO MEXER !'!E120</f>
        <v>0</v>
      </c>
      <c r="S106" s="94">
        <f>PREENCHER!S131*'PARÃMETROS - NÃO MEXER !'!E120</f>
        <v>0</v>
      </c>
      <c r="T106" s="94">
        <f t="shared" si="10"/>
        <v>0</v>
      </c>
      <c r="U106" s="82"/>
    </row>
    <row r="107" spans="1:21" ht="25.5" x14ac:dyDescent="0.25">
      <c r="A107" s="102">
        <f t="shared" si="11"/>
        <v>14</v>
      </c>
      <c r="B107" s="104" t="s">
        <v>37</v>
      </c>
      <c r="C107" s="79" t="s">
        <v>28</v>
      </c>
      <c r="D107" s="94">
        <f>PREENCHER!D132*'PARÃMETROS - NÃO MEXER !'!E121</f>
        <v>0</v>
      </c>
      <c r="E107" s="94">
        <f>PREENCHER!E132*'PARÃMETROS - NÃO MEXER !'!E121</f>
        <v>0</v>
      </c>
      <c r="F107" s="94">
        <f>PREENCHER!F132*'PARÃMETROS - NÃO MEXER !'!E121</f>
        <v>0</v>
      </c>
      <c r="G107" s="94">
        <f>PREENCHER!G132*'PARÃMETROS - NÃO MEXER !'!E121</f>
        <v>0</v>
      </c>
      <c r="H107" s="94">
        <f>PREENCHER!H132*'PARÃMETROS - NÃO MEXER !'!E121</f>
        <v>0</v>
      </c>
      <c r="I107" s="94">
        <f>PREENCHER!I132*'PARÃMETROS - NÃO MEXER !'!E121</f>
        <v>0</v>
      </c>
      <c r="J107" s="94">
        <f>PREENCHER!J132*'PARÃMETROS - NÃO MEXER !'!E121</f>
        <v>0</v>
      </c>
      <c r="K107" s="94">
        <f>PREENCHER!K132*'PARÃMETROS - NÃO MEXER !'!E121</f>
        <v>0</v>
      </c>
      <c r="L107" s="94">
        <f>PREENCHER!L132*'PARÃMETROS - NÃO MEXER !'!E121</f>
        <v>0</v>
      </c>
      <c r="M107" s="94">
        <f>PREENCHER!M132*'PARÃMETROS - NÃO MEXER !'!E121</f>
        <v>0</v>
      </c>
      <c r="N107" s="94">
        <f>PREENCHER!N132*'PARÃMETROS - NÃO MEXER !'!E121</f>
        <v>0</v>
      </c>
      <c r="O107" s="94">
        <f>PREENCHER!O132*'PARÃMETROS - NÃO MEXER !'!E121</f>
        <v>0</v>
      </c>
      <c r="P107" s="94">
        <f>PREENCHER!P132*'PARÃMETROS - NÃO MEXER !'!E121</f>
        <v>0</v>
      </c>
      <c r="Q107" s="94">
        <f>PREENCHER!Q132*'PARÃMETROS - NÃO MEXER !'!E121</f>
        <v>0</v>
      </c>
      <c r="R107" s="94">
        <f>PREENCHER!R132*'PARÃMETROS - NÃO MEXER !'!E121</f>
        <v>0</v>
      </c>
      <c r="S107" s="94">
        <f>PREENCHER!S132*'PARÃMETROS - NÃO MEXER !'!E121</f>
        <v>0</v>
      </c>
      <c r="T107" s="94">
        <f t="shared" si="10"/>
        <v>0</v>
      </c>
      <c r="U107" s="82"/>
    </row>
    <row r="108" spans="1:21" ht="25.5" x14ac:dyDescent="0.25">
      <c r="A108" s="102">
        <f t="shared" si="11"/>
        <v>15</v>
      </c>
      <c r="B108" s="104" t="s">
        <v>38</v>
      </c>
      <c r="C108" s="79" t="s">
        <v>28</v>
      </c>
      <c r="D108" s="94">
        <f>PREENCHER!D133*'PARÃMETROS - NÃO MEXER !'!E122</f>
        <v>0</v>
      </c>
      <c r="E108" s="94">
        <f>PREENCHER!E133*'PARÃMETROS - NÃO MEXER !'!E122</f>
        <v>0</v>
      </c>
      <c r="F108" s="94">
        <f>PREENCHER!F133*'PARÃMETROS - NÃO MEXER !'!E122</f>
        <v>0</v>
      </c>
      <c r="G108" s="94">
        <f>PREENCHER!G133*'PARÃMETROS - NÃO MEXER !'!E122</f>
        <v>0</v>
      </c>
      <c r="H108" s="94">
        <f>PREENCHER!H133*'PARÃMETROS - NÃO MEXER !'!E122</f>
        <v>0</v>
      </c>
      <c r="I108" s="94">
        <f>PREENCHER!I133*'PARÃMETROS - NÃO MEXER !'!E122</f>
        <v>0</v>
      </c>
      <c r="J108" s="94">
        <f>PREENCHER!J133*'PARÃMETROS - NÃO MEXER !'!E122</f>
        <v>0</v>
      </c>
      <c r="K108" s="94">
        <f>PREENCHER!K133*'PARÃMETROS - NÃO MEXER !'!E122</f>
        <v>0</v>
      </c>
      <c r="L108" s="94">
        <f>PREENCHER!L133*'PARÃMETROS - NÃO MEXER !'!E122</f>
        <v>0</v>
      </c>
      <c r="M108" s="94">
        <f>PREENCHER!M133*'PARÃMETROS - NÃO MEXER !'!E122</f>
        <v>0</v>
      </c>
      <c r="N108" s="94">
        <f>PREENCHER!N133*'PARÃMETROS - NÃO MEXER !'!E122</f>
        <v>0</v>
      </c>
      <c r="O108" s="94">
        <f>PREENCHER!O133*'PARÃMETROS - NÃO MEXER !'!E122</f>
        <v>0</v>
      </c>
      <c r="P108" s="94">
        <f>PREENCHER!P133*'PARÃMETROS - NÃO MEXER !'!E122</f>
        <v>0</v>
      </c>
      <c r="Q108" s="94">
        <f>PREENCHER!Q133*'PARÃMETROS - NÃO MEXER !'!E122</f>
        <v>0</v>
      </c>
      <c r="R108" s="94">
        <f>PREENCHER!R133*'PARÃMETROS - NÃO MEXER !'!E122</f>
        <v>0</v>
      </c>
      <c r="S108" s="94">
        <f>PREENCHER!S133*'PARÃMETROS - NÃO MEXER !'!E122</f>
        <v>0</v>
      </c>
      <c r="T108" s="94">
        <f t="shared" si="10"/>
        <v>0</v>
      </c>
      <c r="U108" s="82"/>
    </row>
    <row r="109" spans="1:21" ht="38.25" x14ac:dyDescent="0.25">
      <c r="A109" s="102">
        <f t="shared" si="11"/>
        <v>16</v>
      </c>
      <c r="B109" s="104" t="s">
        <v>39</v>
      </c>
      <c r="C109" s="79" t="s">
        <v>28</v>
      </c>
      <c r="D109" s="94">
        <f>PREENCHER!D134*'PARÃMETROS - NÃO MEXER !'!E123</f>
        <v>0</v>
      </c>
      <c r="E109" s="94">
        <f>PREENCHER!E134*'PARÃMETROS - NÃO MEXER !'!E123</f>
        <v>0</v>
      </c>
      <c r="F109" s="94">
        <f>PREENCHER!F134*'PARÃMETROS - NÃO MEXER !'!E123</f>
        <v>0</v>
      </c>
      <c r="G109" s="94">
        <f>PREENCHER!G134*'PARÃMETROS - NÃO MEXER !'!E123</f>
        <v>0</v>
      </c>
      <c r="H109" s="94">
        <f>PREENCHER!H134*'PARÃMETROS - NÃO MEXER !'!E123</f>
        <v>0</v>
      </c>
      <c r="I109" s="94">
        <f>PREENCHER!I134*'PARÃMETROS - NÃO MEXER !'!E123</f>
        <v>0</v>
      </c>
      <c r="J109" s="94">
        <f>PREENCHER!J134*'PARÃMETROS - NÃO MEXER !'!E123</f>
        <v>0</v>
      </c>
      <c r="K109" s="94">
        <f>PREENCHER!K134*'PARÃMETROS - NÃO MEXER !'!E123</f>
        <v>0</v>
      </c>
      <c r="L109" s="94">
        <f>PREENCHER!L134*'PARÃMETROS - NÃO MEXER !'!E123</f>
        <v>0</v>
      </c>
      <c r="M109" s="94">
        <f>PREENCHER!M134*'PARÃMETROS - NÃO MEXER !'!E123</f>
        <v>0</v>
      </c>
      <c r="N109" s="94">
        <f>PREENCHER!N134*'PARÃMETROS - NÃO MEXER !'!E123</f>
        <v>0</v>
      </c>
      <c r="O109" s="94">
        <f>PREENCHER!O134*'PARÃMETROS - NÃO MEXER !'!E123</f>
        <v>0</v>
      </c>
      <c r="P109" s="94">
        <f>PREENCHER!P134*'PARÃMETROS - NÃO MEXER !'!E123</f>
        <v>0</v>
      </c>
      <c r="Q109" s="94">
        <f>PREENCHER!Q134*'PARÃMETROS - NÃO MEXER !'!E123</f>
        <v>0</v>
      </c>
      <c r="R109" s="94">
        <f>PREENCHER!R134*'PARÃMETROS - NÃO MEXER !'!E123</f>
        <v>0</v>
      </c>
      <c r="S109" s="94">
        <f>PREENCHER!S134*'PARÃMETROS - NÃO MEXER !'!E123</f>
        <v>0</v>
      </c>
      <c r="T109" s="94">
        <f t="shared" si="10"/>
        <v>0</v>
      </c>
      <c r="U109" s="82"/>
    </row>
    <row r="110" spans="1:21" ht="38.25" x14ac:dyDescent="0.25">
      <c r="A110" s="102">
        <f t="shared" si="11"/>
        <v>17</v>
      </c>
      <c r="B110" s="104" t="s">
        <v>40</v>
      </c>
      <c r="C110" s="79" t="s">
        <v>28</v>
      </c>
      <c r="D110" s="94">
        <f>PREENCHER!D135*'PARÃMETROS - NÃO MEXER !'!E124</f>
        <v>0</v>
      </c>
      <c r="E110" s="94">
        <f>PREENCHER!E135*'PARÃMETROS - NÃO MEXER !'!E124</f>
        <v>0</v>
      </c>
      <c r="F110" s="94">
        <f>PREENCHER!F135*'PARÃMETROS - NÃO MEXER !'!E124</f>
        <v>0</v>
      </c>
      <c r="G110" s="94">
        <f>PREENCHER!G135*'PARÃMETROS - NÃO MEXER !'!E124</f>
        <v>0</v>
      </c>
      <c r="H110" s="94">
        <f>PREENCHER!H135*'PARÃMETROS - NÃO MEXER !'!E124</f>
        <v>0</v>
      </c>
      <c r="I110" s="94">
        <f>PREENCHER!I135*'PARÃMETROS - NÃO MEXER !'!E124</f>
        <v>0</v>
      </c>
      <c r="J110" s="94">
        <f>PREENCHER!J135*'PARÃMETROS - NÃO MEXER !'!E124</f>
        <v>0</v>
      </c>
      <c r="K110" s="94">
        <f>PREENCHER!K135*'PARÃMETROS - NÃO MEXER !'!E124</f>
        <v>0</v>
      </c>
      <c r="L110" s="94">
        <f>PREENCHER!L135*'PARÃMETROS - NÃO MEXER !'!E124</f>
        <v>0</v>
      </c>
      <c r="M110" s="94">
        <f>PREENCHER!M135*'PARÃMETROS - NÃO MEXER !'!E124</f>
        <v>0</v>
      </c>
      <c r="N110" s="94">
        <f>PREENCHER!N135*'PARÃMETROS - NÃO MEXER !'!E124</f>
        <v>0</v>
      </c>
      <c r="O110" s="94">
        <f>PREENCHER!O135*'PARÃMETROS - NÃO MEXER !'!E124</f>
        <v>0</v>
      </c>
      <c r="P110" s="94">
        <f>PREENCHER!P135*'PARÃMETROS - NÃO MEXER !'!E124</f>
        <v>0</v>
      </c>
      <c r="Q110" s="94">
        <f>PREENCHER!Q135*'PARÃMETROS - NÃO MEXER !'!E124</f>
        <v>0</v>
      </c>
      <c r="R110" s="94">
        <f>PREENCHER!R135*'PARÃMETROS - NÃO MEXER !'!E124</f>
        <v>0</v>
      </c>
      <c r="S110" s="94">
        <f>PREENCHER!S135*'PARÃMETROS - NÃO MEXER !'!E124</f>
        <v>0</v>
      </c>
      <c r="T110" s="94">
        <f t="shared" si="10"/>
        <v>0</v>
      </c>
      <c r="U110" s="82"/>
    </row>
    <row r="111" spans="1:21" ht="25.5" x14ac:dyDescent="0.25">
      <c r="A111" s="102">
        <f t="shared" si="11"/>
        <v>18</v>
      </c>
      <c r="B111" s="104" t="s">
        <v>41</v>
      </c>
      <c r="C111" s="79" t="s">
        <v>28</v>
      </c>
      <c r="D111" s="94">
        <f>PREENCHER!D136*'PARÃMETROS - NÃO MEXER !'!E125</f>
        <v>0</v>
      </c>
      <c r="E111" s="94">
        <f>PREENCHER!E136*'PARÃMETROS - NÃO MEXER !'!E125</f>
        <v>0</v>
      </c>
      <c r="F111" s="94">
        <f>PREENCHER!F136*'PARÃMETROS - NÃO MEXER !'!E125</f>
        <v>0</v>
      </c>
      <c r="G111" s="94">
        <f>PREENCHER!G136*'PARÃMETROS - NÃO MEXER !'!E125</f>
        <v>0</v>
      </c>
      <c r="H111" s="94">
        <f>PREENCHER!H136*'PARÃMETROS - NÃO MEXER !'!E125</f>
        <v>0</v>
      </c>
      <c r="I111" s="94">
        <f>PREENCHER!I136*'PARÃMETROS - NÃO MEXER !'!E125</f>
        <v>0</v>
      </c>
      <c r="J111" s="94">
        <f>PREENCHER!J136*'PARÃMETROS - NÃO MEXER !'!E125</f>
        <v>0</v>
      </c>
      <c r="K111" s="94">
        <f>PREENCHER!K136*'PARÃMETROS - NÃO MEXER !'!E125</f>
        <v>0</v>
      </c>
      <c r="L111" s="94">
        <f>PREENCHER!L136*'PARÃMETROS - NÃO MEXER !'!E125</f>
        <v>0</v>
      </c>
      <c r="M111" s="94">
        <f>PREENCHER!M136*'PARÃMETROS - NÃO MEXER !'!E125</f>
        <v>0</v>
      </c>
      <c r="N111" s="94">
        <f>PREENCHER!N136*'PARÃMETROS - NÃO MEXER !'!E125</f>
        <v>0</v>
      </c>
      <c r="O111" s="94">
        <f>PREENCHER!O136*'PARÃMETROS - NÃO MEXER !'!E125</f>
        <v>0</v>
      </c>
      <c r="P111" s="94">
        <f>PREENCHER!P136*'PARÃMETROS - NÃO MEXER !'!E125</f>
        <v>0</v>
      </c>
      <c r="Q111" s="94">
        <f>PREENCHER!Q136*'PARÃMETROS - NÃO MEXER !'!E125</f>
        <v>0</v>
      </c>
      <c r="R111" s="94">
        <f>PREENCHER!R136*'PARÃMETROS - NÃO MEXER !'!E125</f>
        <v>0</v>
      </c>
      <c r="S111" s="94">
        <f>PREENCHER!S136*'PARÃMETROS - NÃO MEXER !'!E125</f>
        <v>0</v>
      </c>
      <c r="T111" s="94">
        <f t="shared" si="10"/>
        <v>0</v>
      </c>
      <c r="U111" s="82"/>
    </row>
    <row r="112" spans="1:21" ht="38.25" x14ac:dyDescent="0.25">
      <c r="A112" s="102">
        <f t="shared" si="11"/>
        <v>19</v>
      </c>
      <c r="B112" s="104" t="s">
        <v>42</v>
      </c>
      <c r="C112" s="79" t="s">
        <v>28</v>
      </c>
      <c r="D112" s="94">
        <f>PREENCHER!D137*'PARÃMETROS - NÃO MEXER !'!E126</f>
        <v>0</v>
      </c>
      <c r="E112" s="94">
        <f>PREENCHER!E137*'PARÃMETROS - NÃO MEXER !'!E126</f>
        <v>0</v>
      </c>
      <c r="F112" s="94">
        <f>PREENCHER!F137*'PARÃMETROS - NÃO MEXER !'!E126</f>
        <v>0</v>
      </c>
      <c r="G112" s="94">
        <f>PREENCHER!G137*'PARÃMETROS - NÃO MEXER !'!E126</f>
        <v>0</v>
      </c>
      <c r="H112" s="94">
        <f>PREENCHER!H137*'PARÃMETROS - NÃO MEXER !'!E126</f>
        <v>0</v>
      </c>
      <c r="I112" s="94">
        <f>PREENCHER!I137*'PARÃMETROS - NÃO MEXER !'!E126</f>
        <v>0</v>
      </c>
      <c r="J112" s="94">
        <f>PREENCHER!J137*'PARÃMETROS - NÃO MEXER !'!E126</f>
        <v>0</v>
      </c>
      <c r="K112" s="94">
        <f>PREENCHER!K137*'PARÃMETROS - NÃO MEXER !'!E126</f>
        <v>0</v>
      </c>
      <c r="L112" s="94">
        <f>PREENCHER!L137*'PARÃMETROS - NÃO MEXER !'!E126</f>
        <v>0</v>
      </c>
      <c r="M112" s="94">
        <f>PREENCHER!M137*'PARÃMETROS - NÃO MEXER !'!E126</f>
        <v>0</v>
      </c>
      <c r="N112" s="94">
        <f>PREENCHER!N137*'PARÃMETROS - NÃO MEXER !'!E126</f>
        <v>0</v>
      </c>
      <c r="O112" s="94">
        <f>PREENCHER!O137*'PARÃMETROS - NÃO MEXER !'!E126</f>
        <v>0</v>
      </c>
      <c r="P112" s="94">
        <f>PREENCHER!P137*'PARÃMETROS - NÃO MEXER !'!E126</f>
        <v>0</v>
      </c>
      <c r="Q112" s="94">
        <f>PREENCHER!Q137*'PARÃMETROS - NÃO MEXER !'!E126</f>
        <v>0</v>
      </c>
      <c r="R112" s="94">
        <f>PREENCHER!R137*'PARÃMETROS - NÃO MEXER !'!E126</f>
        <v>0</v>
      </c>
      <c r="S112" s="94">
        <f>PREENCHER!S137*'PARÃMETROS - NÃO MEXER !'!E126</f>
        <v>0</v>
      </c>
      <c r="T112" s="94">
        <f t="shared" si="10"/>
        <v>0</v>
      </c>
      <c r="U112" s="82"/>
    </row>
    <row r="113" spans="1:22" ht="25.5" x14ac:dyDescent="0.25">
      <c r="A113" s="102">
        <f t="shared" si="11"/>
        <v>20</v>
      </c>
      <c r="B113" s="104" t="s">
        <v>43</v>
      </c>
      <c r="C113" s="79" t="s">
        <v>28</v>
      </c>
      <c r="D113" s="94">
        <f>PREENCHER!D138*'PARÃMETROS - NÃO MEXER !'!E127</f>
        <v>0</v>
      </c>
      <c r="E113" s="94">
        <f>PREENCHER!E138*'PARÃMETROS - NÃO MEXER !'!E127</f>
        <v>0</v>
      </c>
      <c r="F113" s="94">
        <f>PREENCHER!F138*'PARÃMETROS - NÃO MEXER !'!E127</f>
        <v>0</v>
      </c>
      <c r="G113" s="94">
        <f>PREENCHER!G138*'PARÃMETROS - NÃO MEXER !'!E127</f>
        <v>0</v>
      </c>
      <c r="H113" s="94">
        <f>PREENCHER!H138*'PARÃMETROS - NÃO MEXER !'!E127</f>
        <v>0</v>
      </c>
      <c r="I113" s="94">
        <f>PREENCHER!I138*'PARÃMETROS - NÃO MEXER !'!E127</f>
        <v>0</v>
      </c>
      <c r="J113" s="94">
        <f>PREENCHER!J138*'PARÃMETROS - NÃO MEXER !'!E127</f>
        <v>0</v>
      </c>
      <c r="K113" s="94">
        <f>PREENCHER!K138*'PARÃMETROS - NÃO MEXER !'!E127</f>
        <v>0</v>
      </c>
      <c r="L113" s="94">
        <f>PREENCHER!L138*'PARÃMETROS - NÃO MEXER !'!E127</f>
        <v>0</v>
      </c>
      <c r="M113" s="94">
        <f>PREENCHER!M138*'PARÃMETROS - NÃO MEXER !'!E127</f>
        <v>0</v>
      </c>
      <c r="N113" s="94">
        <f>PREENCHER!N138*'PARÃMETROS - NÃO MEXER !'!E127</f>
        <v>0</v>
      </c>
      <c r="O113" s="94">
        <f>PREENCHER!O138*'PARÃMETROS - NÃO MEXER !'!E127</f>
        <v>0</v>
      </c>
      <c r="P113" s="94">
        <f>PREENCHER!P138*'PARÃMETROS - NÃO MEXER !'!E127</f>
        <v>0</v>
      </c>
      <c r="Q113" s="94">
        <f>PREENCHER!Q138*'PARÃMETROS - NÃO MEXER !'!E127</f>
        <v>0</v>
      </c>
      <c r="R113" s="94">
        <f>PREENCHER!R138*'PARÃMETROS - NÃO MEXER !'!E127</f>
        <v>0</v>
      </c>
      <c r="S113" s="94">
        <f>PREENCHER!S138*'PARÃMETROS - NÃO MEXER !'!E127</f>
        <v>0</v>
      </c>
      <c r="T113" s="94">
        <f t="shared" si="10"/>
        <v>0</v>
      </c>
      <c r="U113" s="82"/>
    </row>
    <row r="114" spans="1:22" ht="38.25" x14ac:dyDescent="0.25">
      <c r="A114" s="102">
        <f t="shared" si="11"/>
        <v>21</v>
      </c>
      <c r="B114" s="104" t="s">
        <v>44</v>
      </c>
      <c r="C114" s="79" t="s">
        <v>28</v>
      </c>
      <c r="D114" s="94">
        <f>PREENCHER!D139*'PARÃMETROS - NÃO MEXER !'!E128</f>
        <v>0</v>
      </c>
      <c r="E114" s="94">
        <f>PREENCHER!E139*'PARÃMETROS - NÃO MEXER !'!E128</f>
        <v>0</v>
      </c>
      <c r="F114" s="94">
        <f>PREENCHER!F139*'PARÃMETROS - NÃO MEXER !'!E128</f>
        <v>0</v>
      </c>
      <c r="G114" s="94">
        <f>PREENCHER!G139*'PARÃMETROS - NÃO MEXER !'!E128</f>
        <v>0</v>
      </c>
      <c r="H114" s="94">
        <f>PREENCHER!H139*'PARÃMETROS - NÃO MEXER !'!E128</f>
        <v>0</v>
      </c>
      <c r="I114" s="94">
        <f>PREENCHER!I139*'PARÃMETROS - NÃO MEXER !'!E128</f>
        <v>0</v>
      </c>
      <c r="J114" s="94">
        <f>PREENCHER!J139*'PARÃMETROS - NÃO MEXER !'!E128</f>
        <v>0</v>
      </c>
      <c r="K114" s="94">
        <f>PREENCHER!K139*'PARÃMETROS - NÃO MEXER !'!E128</f>
        <v>0</v>
      </c>
      <c r="L114" s="94">
        <f>PREENCHER!L139*'PARÃMETROS - NÃO MEXER !'!E128</f>
        <v>0</v>
      </c>
      <c r="M114" s="94">
        <f>PREENCHER!M139*'PARÃMETROS - NÃO MEXER !'!E128</f>
        <v>0</v>
      </c>
      <c r="N114" s="94">
        <f>PREENCHER!N139*'PARÃMETROS - NÃO MEXER !'!E128</f>
        <v>0</v>
      </c>
      <c r="O114" s="94">
        <f>PREENCHER!O139*'PARÃMETROS - NÃO MEXER !'!E128</f>
        <v>0</v>
      </c>
      <c r="P114" s="94">
        <f>PREENCHER!P139*'PARÃMETROS - NÃO MEXER !'!E128</f>
        <v>0</v>
      </c>
      <c r="Q114" s="94">
        <f>PREENCHER!Q139*'PARÃMETROS - NÃO MEXER !'!E128</f>
        <v>0</v>
      </c>
      <c r="R114" s="94">
        <f>PREENCHER!R139*'PARÃMETROS - NÃO MEXER !'!E128</f>
        <v>0</v>
      </c>
      <c r="S114" s="94">
        <f>PREENCHER!S139*'PARÃMETROS - NÃO MEXER !'!E128</f>
        <v>0</v>
      </c>
      <c r="T114" s="94">
        <f t="shared" si="10"/>
        <v>0</v>
      </c>
      <c r="U114" s="82"/>
    </row>
    <row r="115" spans="1:22" ht="18.75" x14ac:dyDescent="0.3">
      <c r="A115" s="252" t="s">
        <v>49</v>
      </c>
      <c r="B115" s="252"/>
      <c r="C115" s="80">
        <f>SUM(D94:S114)</f>
        <v>0</v>
      </c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</row>
    <row r="116" spans="1:22" x14ac:dyDescent="0.25">
      <c r="B116" s="97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</row>
    <row r="117" spans="1:22" ht="18.75" x14ac:dyDescent="0.3">
      <c r="B117"/>
      <c r="C117"/>
      <c r="D11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82"/>
    </row>
    <row r="118" spans="1:22" x14ac:dyDescent="0.25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</row>
    <row r="119" spans="1:22" ht="23.25" x14ac:dyDescent="0.35">
      <c r="B119" s="249" t="str">
        <f>'PARÃMETROS - NÃO MEXER !'!B8</f>
        <v>Grupo 5 - Qualificação Acadêmico-Profissional e Outras Atividades</v>
      </c>
      <c r="C119" s="249"/>
      <c r="D119" s="249"/>
      <c r="E119" s="249"/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82"/>
    </row>
    <row r="120" spans="1:22" x14ac:dyDescent="0.25">
      <c r="B120" s="248" t="s">
        <v>29</v>
      </c>
      <c r="C120" s="248"/>
      <c r="D120" s="83">
        <f>PREENCHER!D144</f>
        <v>0</v>
      </c>
      <c r="E120" s="83">
        <f>D120-1</f>
        <v>-1</v>
      </c>
      <c r="F120" s="83">
        <f t="shared" ref="F120:N120" si="12">E120-1</f>
        <v>-2</v>
      </c>
      <c r="G120" s="83">
        <f t="shared" si="12"/>
        <v>-3</v>
      </c>
      <c r="H120" s="83">
        <f t="shared" si="12"/>
        <v>-4</v>
      </c>
      <c r="I120" s="83">
        <f t="shared" si="12"/>
        <v>-5</v>
      </c>
      <c r="J120" s="83">
        <f t="shared" si="12"/>
        <v>-6</v>
      </c>
      <c r="K120" s="83">
        <f t="shared" si="12"/>
        <v>-7</v>
      </c>
      <c r="L120" s="83">
        <f t="shared" si="12"/>
        <v>-8</v>
      </c>
      <c r="M120" s="83">
        <f t="shared" si="12"/>
        <v>-9</v>
      </c>
      <c r="N120" s="83">
        <f t="shared" si="12"/>
        <v>-10</v>
      </c>
      <c r="O120" s="83">
        <f>N120-1</f>
        <v>-11</v>
      </c>
      <c r="P120" s="83">
        <f>O120-1</f>
        <v>-12</v>
      </c>
      <c r="Q120" s="83">
        <f>P120-1</f>
        <v>-13</v>
      </c>
      <c r="R120" s="83">
        <f>Q120-1</f>
        <v>-14</v>
      </c>
      <c r="S120" s="83">
        <f>R120-1</f>
        <v>-15</v>
      </c>
      <c r="T120" s="83" t="s">
        <v>261</v>
      </c>
      <c r="U120" s="98"/>
      <c r="V120" s="85"/>
    </row>
    <row r="121" spans="1:22" x14ac:dyDescent="0.25">
      <c r="A121" s="85"/>
      <c r="B121" s="253" t="s">
        <v>21</v>
      </c>
      <c r="C121" s="253"/>
      <c r="D121" s="79" t="s">
        <v>28</v>
      </c>
      <c r="E121" s="79" t="s">
        <v>28</v>
      </c>
      <c r="F121" s="79" t="s">
        <v>28</v>
      </c>
      <c r="G121" s="79" t="s">
        <v>28</v>
      </c>
      <c r="H121" s="79" t="s">
        <v>28</v>
      </c>
      <c r="I121" s="79" t="s">
        <v>28</v>
      </c>
      <c r="J121" s="79" t="s">
        <v>28</v>
      </c>
      <c r="K121" s="79" t="s">
        <v>28</v>
      </c>
      <c r="L121" s="79" t="s">
        <v>28</v>
      </c>
      <c r="M121" s="79" t="s">
        <v>28</v>
      </c>
      <c r="N121" s="79" t="s">
        <v>28</v>
      </c>
      <c r="O121" s="79" t="s">
        <v>28</v>
      </c>
      <c r="P121" s="79" t="s">
        <v>28</v>
      </c>
      <c r="Q121" s="79" t="s">
        <v>28</v>
      </c>
      <c r="R121" s="79" t="s">
        <v>28</v>
      </c>
      <c r="S121" s="79" t="s">
        <v>28</v>
      </c>
      <c r="T121" s="79" t="s">
        <v>28</v>
      </c>
      <c r="U121" s="82"/>
    </row>
    <row r="122" spans="1:22" x14ac:dyDescent="0.25">
      <c r="A122" s="86">
        <v>1</v>
      </c>
      <c r="B122" s="73" t="s">
        <v>141</v>
      </c>
      <c r="C122" s="79" t="s">
        <v>28</v>
      </c>
      <c r="D122" s="94">
        <f>PREENCHER!D147*'PARÃMETROS - NÃO MEXER !'!E133</f>
        <v>0</v>
      </c>
      <c r="E122" s="94">
        <f>PREENCHER!E147*'PARÃMETROS - NÃO MEXER !'!E133</f>
        <v>0</v>
      </c>
      <c r="F122" s="94">
        <f>PREENCHER!F147*'PARÃMETROS - NÃO MEXER !'!E133</f>
        <v>0</v>
      </c>
      <c r="G122" s="94">
        <f>PREENCHER!G147*'PARÃMETROS - NÃO MEXER !'!E133</f>
        <v>0</v>
      </c>
      <c r="H122" s="94">
        <f>PREENCHER!H147*'PARÃMETROS - NÃO MEXER !'!E133</f>
        <v>0</v>
      </c>
      <c r="I122" s="94">
        <f>PREENCHER!I147*'PARÃMETROS - NÃO MEXER !'!E133</f>
        <v>0</v>
      </c>
      <c r="J122" s="94">
        <f>PREENCHER!J147*'PARÃMETROS - NÃO MEXER !'!E133</f>
        <v>0</v>
      </c>
      <c r="K122" s="94">
        <f>PREENCHER!K147*'PARÃMETROS - NÃO MEXER !'!E133</f>
        <v>0</v>
      </c>
      <c r="L122" s="94">
        <f>PREENCHER!L147*'PARÃMETROS - NÃO MEXER !'!E133</f>
        <v>0</v>
      </c>
      <c r="M122" s="94">
        <f>PREENCHER!M147*'PARÃMETROS - NÃO MEXER !'!E133</f>
        <v>0</v>
      </c>
      <c r="N122" s="94">
        <f>PREENCHER!N147*'PARÃMETROS - NÃO MEXER !'!E133</f>
        <v>0</v>
      </c>
      <c r="O122" s="94">
        <f>PREENCHER!O147*'PARÃMETROS - NÃO MEXER !'!E133</f>
        <v>0</v>
      </c>
      <c r="P122" s="94">
        <f>PREENCHER!P147*'PARÃMETROS - NÃO MEXER !'!E133</f>
        <v>0</v>
      </c>
      <c r="Q122" s="94">
        <f>PREENCHER!Q147*'PARÃMETROS - NÃO MEXER !'!E133</f>
        <v>0</v>
      </c>
      <c r="R122" s="94">
        <f>PREENCHER!R147*'PARÃMETROS - NÃO MEXER !'!E133</f>
        <v>0</v>
      </c>
      <c r="S122" s="94">
        <f>PREENCHER!S147*'PARÃMETROS - NÃO MEXER !'!E133</f>
        <v>0</v>
      </c>
      <c r="T122" s="94">
        <f>SUM(D122:S122)</f>
        <v>0</v>
      </c>
      <c r="U122" s="82"/>
    </row>
    <row r="123" spans="1:22" ht="51" x14ac:dyDescent="0.25">
      <c r="A123" s="86">
        <f>A122+1</f>
        <v>2</v>
      </c>
      <c r="B123" s="73" t="s">
        <v>142</v>
      </c>
      <c r="C123" s="79" t="s">
        <v>28</v>
      </c>
      <c r="D123" s="94">
        <f>PREENCHER!D148*'PARÃMETROS - NÃO MEXER !'!E134</f>
        <v>0</v>
      </c>
      <c r="E123" s="94">
        <f>PREENCHER!E148*'PARÃMETROS - NÃO MEXER !'!E134</f>
        <v>0</v>
      </c>
      <c r="F123" s="94">
        <f>PREENCHER!F148*'PARÃMETROS - NÃO MEXER !'!E134</f>
        <v>0</v>
      </c>
      <c r="G123" s="94">
        <f>PREENCHER!G148*'PARÃMETROS - NÃO MEXER !'!E134</f>
        <v>0</v>
      </c>
      <c r="H123" s="94">
        <f>PREENCHER!H148*'PARÃMETROS - NÃO MEXER !'!E134</f>
        <v>0</v>
      </c>
      <c r="I123" s="94">
        <f>PREENCHER!I148*'PARÃMETROS - NÃO MEXER !'!E134</f>
        <v>0</v>
      </c>
      <c r="J123" s="94">
        <f>PREENCHER!J148*'PARÃMETROS - NÃO MEXER !'!E134</f>
        <v>0</v>
      </c>
      <c r="K123" s="94">
        <f>PREENCHER!K148*'PARÃMETROS - NÃO MEXER !'!E134</f>
        <v>0</v>
      </c>
      <c r="L123" s="94">
        <f>PREENCHER!L148*'PARÃMETROS - NÃO MEXER !'!E134</f>
        <v>0</v>
      </c>
      <c r="M123" s="94">
        <f>PREENCHER!M148*'PARÃMETROS - NÃO MEXER !'!E134</f>
        <v>0</v>
      </c>
      <c r="N123" s="94">
        <f>PREENCHER!N148*'PARÃMETROS - NÃO MEXER !'!E134</f>
        <v>0</v>
      </c>
      <c r="O123" s="94">
        <f>PREENCHER!O148*'PARÃMETROS - NÃO MEXER !'!E134</f>
        <v>0</v>
      </c>
      <c r="P123" s="94">
        <f>PREENCHER!P148*'PARÃMETROS - NÃO MEXER !'!E134</f>
        <v>0</v>
      </c>
      <c r="Q123" s="94">
        <f>PREENCHER!Q148*'PARÃMETROS - NÃO MEXER !'!E134</f>
        <v>0</v>
      </c>
      <c r="R123" s="94">
        <f>PREENCHER!R148*'PARÃMETROS - NÃO MEXER !'!E134</f>
        <v>0</v>
      </c>
      <c r="S123" s="94">
        <f>PREENCHER!S148*'PARÃMETROS - NÃO MEXER !'!E134</f>
        <v>0</v>
      </c>
      <c r="T123" s="94">
        <f t="shared" ref="T123:T139" si="13">SUM(D123:S123)</f>
        <v>0</v>
      </c>
      <c r="U123" s="82"/>
    </row>
    <row r="124" spans="1:22" ht="38.25" x14ac:dyDescent="0.25">
      <c r="A124" s="86">
        <f t="shared" ref="A124:A139" si="14">A123+1</f>
        <v>3</v>
      </c>
      <c r="B124" s="73" t="s">
        <v>143</v>
      </c>
      <c r="C124" s="79" t="s">
        <v>28</v>
      </c>
      <c r="D124" s="94">
        <f>PREENCHER!D149*'PARÃMETROS - NÃO MEXER !'!E135</f>
        <v>0</v>
      </c>
      <c r="E124" s="94">
        <f>PREENCHER!E149*'PARÃMETROS - NÃO MEXER !'!E135</f>
        <v>0</v>
      </c>
      <c r="F124" s="94">
        <f>PREENCHER!F149*'PARÃMETROS - NÃO MEXER !'!E135</f>
        <v>0</v>
      </c>
      <c r="G124" s="94">
        <f>PREENCHER!G149*'PARÃMETROS - NÃO MEXER !'!E135</f>
        <v>0</v>
      </c>
      <c r="H124" s="94">
        <f>PREENCHER!H149*'PARÃMETROS - NÃO MEXER !'!E135</f>
        <v>0</v>
      </c>
      <c r="I124" s="94">
        <f>PREENCHER!I149*'PARÃMETROS - NÃO MEXER !'!E135</f>
        <v>0</v>
      </c>
      <c r="J124" s="94">
        <f>PREENCHER!J149*'PARÃMETROS - NÃO MEXER !'!E135</f>
        <v>0</v>
      </c>
      <c r="K124" s="94">
        <f>PREENCHER!K149*'PARÃMETROS - NÃO MEXER !'!E135</f>
        <v>0</v>
      </c>
      <c r="L124" s="94">
        <f>PREENCHER!L149*'PARÃMETROS - NÃO MEXER !'!E135</f>
        <v>0</v>
      </c>
      <c r="M124" s="94">
        <f>PREENCHER!M149*'PARÃMETROS - NÃO MEXER !'!E135</f>
        <v>0</v>
      </c>
      <c r="N124" s="94">
        <f>PREENCHER!N149*'PARÃMETROS - NÃO MEXER !'!E135</f>
        <v>0</v>
      </c>
      <c r="O124" s="94">
        <f>PREENCHER!O149*'PARÃMETROS - NÃO MEXER !'!E135</f>
        <v>0</v>
      </c>
      <c r="P124" s="94">
        <f>PREENCHER!P149*'PARÃMETROS - NÃO MEXER !'!E135</f>
        <v>0</v>
      </c>
      <c r="Q124" s="94">
        <f>PREENCHER!Q149*'PARÃMETROS - NÃO MEXER !'!E135</f>
        <v>0</v>
      </c>
      <c r="R124" s="94">
        <f>PREENCHER!R149*'PARÃMETROS - NÃO MEXER !'!E135</f>
        <v>0</v>
      </c>
      <c r="S124" s="94">
        <f>PREENCHER!S149*'PARÃMETROS - NÃO MEXER !'!E135</f>
        <v>0</v>
      </c>
      <c r="T124" s="94">
        <f t="shared" si="13"/>
        <v>0</v>
      </c>
      <c r="U124" s="82"/>
    </row>
    <row r="125" spans="1:22" ht="38.25" x14ac:dyDescent="0.25">
      <c r="A125" s="86">
        <f t="shared" si="14"/>
        <v>4</v>
      </c>
      <c r="B125" s="73" t="s">
        <v>144</v>
      </c>
      <c r="C125" s="79" t="s">
        <v>28</v>
      </c>
      <c r="D125" s="94">
        <f>PREENCHER!D150*'PARÃMETROS - NÃO MEXER !'!E136</f>
        <v>0</v>
      </c>
      <c r="E125" s="94">
        <f>PREENCHER!E150*'PARÃMETROS - NÃO MEXER !'!E136</f>
        <v>0</v>
      </c>
      <c r="F125" s="94">
        <f>PREENCHER!F150*'PARÃMETROS - NÃO MEXER !'!E136</f>
        <v>0</v>
      </c>
      <c r="G125" s="94">
        <f>PREENCHER!G150*'PARÃMETROS - NÃO MEXER !'!E136</f>
        <v>0</v>
      </c>
      <c r="H125" s="94">
        <f>PREENCHER!H150*'PARÃMETROS - NÃO MEXER !'!E136</f>
        <v>0</v>
      </c>
      <c r="I125" s="94">
        <f>PREENCHER!I150*'PARÃMETROS - NÃO MEXER !'!E136</f>
        <v>0</v>
      </c>
      <c r="J125" s="94">
        <f>PREENCHER!J150*'PARÃMETROS - NÃO MEXER !'!E136</f>
        <v>0</v>
      </c>
      <c r="K125" s="94">
        <f>PREENCHER!K150*'PARÃMETROS - NÃO MEXER !'!E136</f>
        <v>0</v>
      </c>
      <c r="L125" s="94">
        <f>PREENCHER!L150*'PARÃMETROS - NÃO MEXER !'!E136</f>
        <v>0</v>
      </c>
      <c r="M125" s="94">
        <f>PREENCHER!M150*'PARÃMETROS - NÃO MEXER !'!E136</f>
        <v>0</v>
      </c>
      <c r="N125" s="94">
        <f>PREENCHER!N150*'PARÃMETROS - NÃO MEXER !'!E136</f>
        <v>0</v>
      </c>
      <c r="O125" s="94">
        <f>PREENCHER!O150*'PARÃMETROS - NÃO MEXER !'!E136</f>
        <v>0</v>
      </c>
      <c r="P125" s="94">
        <f>PREENCHER!P150*'PARÃMETROS - NÃO MEXER !'!E136</f>
        <v>0</v>
      </c>
      <c r="Q125" s="94">
        <f>PREENCHER!Q150*'PARÃMETROS - NÃO MEXER !'!E136</f>
        <v>0</v>
      </c>
      <c r="R125" s="94">
        <f>PREENCHER!R150*'PARÃMETROS - NÃO MEXER !'!E136</f>
        <v>0</v>
      </c>
      <c r="S125" s="94">
        <f>PREENCHER!S150*'PARÃMETROS - NÃO MEXER !'!E136</f>
        <v>0</v>
      </c>
      <c r="T125" s="94">
        <f t="shared" si="13"/>
        <v>0</v>
      </c>
      <c r="U125" s="82"/>
    </row>
    <row r="126" spans="1:22" ht="38.25" x14ac:dyDescent="0.25">
      <c r="A126" s="86">
        <f t="shared" si="14"/>
        <v>5</v>
      </c>
      <c r="B126" s="73" t="s">
        <v>145</v>
      </c>
      <c r="C126" s="79" t="s">
        <v>28</v>
      </c>
      <c r="D126" s="94">
        <f>PREENCHER!D151*'PARÃMETROS - NÃO MEXER !'!E137</f>
        <v>0</v>
      </c>
      <c r="E126" s="94">
        <f>PREENCHER!E151*'PARÃMETROS - NÃO MEXER !'!E137</f>
        <v>0</v>
      </c>
      <c r="F126" s="94">
        <f>PREENCHER!F151*'PARÃMETROS - NÃO MEXER !'!E137</f>
        <v>0</v>
      </c>
      <c r="G126" s="94">
        <f>PREENCHER!G151*'PARÃMETROS - NÃO MEXER !'!E137</f>
        <v>0</v>
      </c>
      <c r="H126" s="94">
        <f>PREENCHER!H151*'PARÃMETROS - NÃO MEXER !'!E137</f>
        <v>0</v>
      </c>
      <c r="I126" s="94">
        <f>PREENCHER!I151*'PARÃMETROS - NÃO MEXER !'!E137</f>
        <v>0</v>
      </c>
      <c r="J126" s="94">
        <f>PREENCHER!J151*'PARÃMETROS - NÃO MEXER !'!E137</f>
        <v>0</v>
      </c>
      <c r="K126" s="94">
        <f>PREENCHER!K151*'PARÃMETROS - NÃO MEXER !'!E137</f>
        <v>0</v>
      </c>
      <c r="L126" s="94">
        <f>PREENCHER!L151*'PARÃMETROS - NÃO MEXER !'!E137</f>
        <v>0</v>
      </c>
      <c r="M126" s="94">
        <f>PREENCHER!M151*'PARÃMETROS - NÃO MEXER !'!E137</f>
        <v>0</v>
      </c>
      <c r="N126" s="94">
        <f>PREENCHER!N151*'PARÃMETROS - NÃO MEXER !'!E137</f>
        <v>0</v>
      </c>
      <c r="O126" s="94">
        <f>PREENCHER!O151*'PARÃMETROS - NÃO MEXER !'!E137</f>
        <v>0</v>
      </c>
      <c r="P126" s="94">
        <f>PREENCHER!P151*'PARÃMETROS - NÃO MEXER !'!E137</f>
        <v>0</v>
      </c>
      <c r="Q126" s="94">
        <f>PREENCHER!Q151*'PARÃMETROS - NÃO MEXER !'!E137</f>
        <v>0</v>
      </c>
      <c r="R126" s="94">
        <f>PREENCHER!R151*'PARÃMETROS - NÃO MEXER !'!E137</f>
        <v>0</v>
      </c>
      <c r="S126" s="94">
        <f>PREENCHER!S151*'PARÃMETROS - NÃO MEXER !'!E137</f>
        <v>0</v>
      </c>
      <c r="T126" s="94">
        <f t="shared" si="13"/>
        <v>0</v>
      </c>
      <c r="U126" s="82"/>
    </row>
    <row r="127" spans="1:22" ht="38.25" x14ac:dyDescent="0.25">
      <c r="A127" s="86">
        <f t="shared" si="14"/>
        <v>6</v>
      </c>
      <c r="B127" s="73" t="s">
        <v>146</v>
      </c>
      <c r="C127" s="79" t="s">
        <v>28</v>
      </c>
      <c r="D127" s="94">
        <f>PREENCHER!D152*'PARÃMETROS - NÃO MEXER !'!E138</f>
        <v>0</v>
      </c>
      <c r="E127" s="94">
        <f>PREENCHER!E152*'PARÃMETROS - NÃO MEXER !'!E138</f>
        <v>0</v>
      </c>
      <c r="F127" s="94">
        <f>PREENCHER!F152*'PARÃMETROS - NÃO MEXER !'!E138</f>
        <v>0</v>
      </c>
      <c r="G127" s="94">
        <f>PREENCHER!G152*'PARÃMETROS - NÃO MEXER !'!E138</f>
        <v>0</v>
      </c>
      <c r="H127" s="94">
        <f>PREENCHER!H152*'PARÃMETROS - NÃO MEXER !'!E138</f>
        <v>0</v>
      </c>
      <c r="I127" s="94">
        <f>PREENCHER!I152*'PARÃMETROS - NÃO MEXER !'!E138</f>
        <v>0</v>
      </c>
      <c r="J127" s="94">
        <f>PREENCHER!J152*'PARÃMETROS - NÃO MEXER !'!E138</f>
        <v>0</v>
      </c>
      <c r="K127" s="94">
        <f>PREENCHER!K152*'PARÃMETROS - NÃO MEXER !'!E138</f>
        <v>0</v>
      </c>
      <c r="L127" s="94">
        <f>PREENCHER!L152*'PARÃMETROS - NÃO MEXER !'!E138</f>
        <v>0</v>
      </c>
      <c r="M127" s="94">
        <f>PREENCHER!M152*'PARÃMETROS - NÃO MEXER !'!E138</f>
        <v>0</v>
      </c>
      <c r="N127" s="94">
        <f>PREENCHER!N152*'PARÃMETROS - NÃO MEXER !'!E138</f>
        <v>0</v>
      </c>
      <c r="O127" s="94">
        <f>PREENCHER!O152*'PARÃMETROS - NÃO MEXER !'!E138</f>
        <v>0</v>
      </c>
      <c r="P127" s="94">
        <f>PREENCHER!P152*'PARÃMETROS - NÃO MEXER !'!E138</f>
        <v>0</v>
      </c>
      <c r="Q127" s="94">
        <f>PREENCHER!Q152*'PARÃMETROS - NÃO MEXER !'!E138</f>
        <v>0</v>
      </c>
      <c r="R127" s="94">
        <f>PREENCHER!R152*'PARÃMETROS - NÃO MEXER !'!E138</f>
        <v>0</v>
      </c>
      <c r="S127" s="94">
        <f>PREENCHER!S152*'PARÃMETROS - NÃO MEXER !'!E138</f>
        <v>0</v>
      </c>
      <c r="T127" s="94">
        <f t="shared" si="13"/>
        <v>0</v>
      </c>
      <c r="U127" s="82"/>
    </row>
    <row r="128" spans="1:22" x14ac:dyDescent="0.25">
      <c r="A128" s="86">
        <f t="shared" si="14"/>
        <v>7</v>
      </c>
      <c r="B128" s="72" t="s">
        <v>147</v>
      </c>
      <c r="C128" s="79" t="s">
        <v>28</v>
      </c>
      <c r="D128" s="94">
        <f>PREENCHER!D153*'PARÃMETROS - NÃO MEXER !'!E139</f>
        <v>0</v>
      </c>
      <c r="E128" s="94">
        <f>PREENCHER!E153*'PARÃMETROS - NÃO MEXER !'!E139</f>
        <v>0</v>
      </c>
      <c r="F128" s="94">
        <f>PREENCHER!F153*'PARÃMETROS - NÃO MEXER !'!E139</f>
        <v>0</v>
      </c>
      <c r="G128" s="94">
        <f>PREENCHER!G153*'PARÃMETROS - NÃO MEXER !'!E139</f>
        <v>0</v>
      </c>
      <c r="H128" s="94">
        <f>PREENCHER!H153*'PARÃMETROS - NÃO MEXER !'!E139</f>
        <v>0</v>
      </c>
      <c r="I128" s="94">
        <f>PREENCHER!I153*'PARÃMETROS - NÃO MEXER !'!E139</f>
        <v>0</v>
      </c>
      <c r="J128" s="94">
        <f>PREENCHER!J153*'PARÃMETROS - NÃO MEXER !'!E139</f>
        <v>0</v>
      </c>
      <c r="K128" s="94">
        <f>PREENCHER!K153*'PARÃMETROS - NÃO MEXER !'!E139</f>
        <v>0</v>
      </c>
      <c r="L128" s="94">
        <f>PREENCHER!L153*'PARÃMETROS - NÃO MEXER !'!E139</f>
        <v>0</v>
      </c>
      <c r="M128" s="94">
        <f>PREENCHER!M153*'PARÃMETROS - NÃO MEXER !'!E139</f>
        <v>0</v>
      </c>
      <c r="N128" s="94">
        <f>PREENCHER!N153*'PARÃMETROS - NÃO MEXER !'!E139</f>
        <v>0</v>
      </c>
      <c r="O128" s="94">
        <f>PREENCHER!O153*'PARÃMETROS - NÃO MEXER !'!E139</f>
        <v>0</v>
      </c>
      <c r="P128" s="94">
        <f>PREENCHER!P153*'PARÃMETROS - NÃO MEXER !'!E139</f>
        <v>0</v>
      </c>
      <c r="Q128" s="94">
        <f>PREENCHER!Q153*'PARÃMETROS - NÃO MEXER !'!E139</f>
        <v>0</v>
      </c>
      <c r="R128" s="94">
        <f>PREENCHER!R153*'PARÃMETROS - NÃO MEXER !'!E139</f>
        <v>0</v>
      </c>
      <c r="S128" s="94">
        <f>PREENCHER!S153*'PARÃMETROS - NÃO MEXER !'!E139</f>
        <v>0</v>
      </c>
      <c r="T128" s="94">
        <f t="shared" si="13"/>
        <v>0</v>
      </c>
      <c r="U128" s="82"/>
    </row>
    <row r="129" spans="1:21" ht="25.5" x14ac:dyDescent="0.25">
      <c r="A129" s="86">
        <f t="shared" si="14"/>
        <v>8</v>
      </c>
      <c r="B129" s="72" t="s">
        <v>148</v>
      </c>
      <c r="C129" s="79" t="s">
        <v>28</v>
      </c>
      <c r="D129" s="94">
        <f>PREENCHER!D154*'PARÃMETROS - NÃO MEXER !'!E140</f>
        <v>0</v>
      </c>
      <c r="E129" s="94">
        <f>PREENCHER!E154*'PARÃMETROS - NÃO MEXER !'!E140</f>
        <v>0</v>
      </c>
      <c r="F129" s="94">
        <f>PREENCHER!F154*'PARÃMETROS - NÃO MEXER !'!E140</f>
        <v>0</v>
      </c>
      <c r="G129" s="94">
        <f>PREENCHER!G154*'PARÃMETROS - NÃO MEXER !'!E140</f>
        <v>0</v>
      </c>
      <c r="H129" s="94">
        <f>PREENCHER!H154*'PARÃMETROS - NÃO MEXER !'!E140</f>
        <v>0</v>
      </c>
      <c r="I129" s="94">
        <f>PREENCHER!I154*'PARÃMETROS - NÃO MEXER !'!E140</f>
        <v>0</v>
      </c>
      <c r="J129" s="94">
        <f>PREENCHER!J154*'PARÃMETROS - NÃO MEXER !'!E140</f>
        <v>0</v>
      </c>
      <c r="K129" s="94">
        <f>PREENCHER!K154*'PARÃMETROS - NÃO MEXER !'!E140</f>
        <v>0</v>
      </c>
      <c r="L129" s="94">
        <f>PREENCHER!L154*'PARÃMETROS - NÃO MEXER !'!E140</f>
        <v>0</v>
      </c>
      <c r="M129" s="94">
        <f>PREENCHER!M154*'PARÃMETROS - NÃO MEXER !'!E140</f>
        <v>0</v>
      </c>
      <c r="N129" s="94">
        <f>PREENCHER!N154*'PARÃMETROS - NÃO MEXER !'!E140</f>
        <v>0</v>
      </c>
      <c r="O129" s="94">
        <f>PREENCHER!O154*'PARÃMETROS - NÃO MEXER !'!E140</f>
        <v>0</v>
      </c>
      <c r="P129" s="94">
        <f>PREENCHER!P154*'PARÃMETROS - NÃO MEXER !'!E140</f>
        <v>0</v>
      </c>
      <c r="Q129" s="94">
        <f>PREENCHER!Q154*'PARÃMETROS - NÃO MEXER !'!E140</f>
        <v>0</v>
      </c>
      <c r="R129" s="94">
        <f>PREENCHER!R154*'PARÃMETROS - NÃO MEXER !'!E140</f>
        <v>0</v>
      </c>
      <c r="S129" s="94">
        <f>PREENCHER!S154*'PARÃMETROS - NÃO MEXER !'!E140</f>
        <v>0</v>
      </c>
      <c r="T129" s="94">
        <f t="shared" si="13"/>
        <v>0</v>
      </c>
      <c r="U129" s="82"/>
    </row>
    <row r="130" spans="1:21" ht="25.5" x14ac:dyDescent="0.25">
      <c r="A130" s="86">
        <f t="shared" si="14"/>
        <v>9</v>
      </c>
      <c r="B130" s="73" t="s">
        <v>149</v>
      </c>
      <c r="C130" s="79" t="s">
        <v>28</v>
      </c>
      <c r="D130" s="94">
        <f>PREENCHER!D155*'PARÃMETROS - NÃO MEXER !'!E141</f>
        <v>0</v>
      </c>
      <c r="E130" s="94">
        <f>PREENCHER!E155*'PARÃMETROS - NÃO MEXER !'!E141</f>
        <v>0</v>
      </c>
      <c r="F130" s="94">
        <f>PREENCHER!F155*'PARÃMETROS - NÃO MEXER !'!E141</f>
        <v>0</v>
      </c>
      <c r="G130" s="94">
        <f>PREENCHER!G155*'PARÃMETROS - NÃO MEXER !'!E141</f>
        <v>0</v>
      </c>
      <c r="H130" s="94">
        <f>PREENCHER!H155*'PARÃMETROS - NÃO MEXER !'!E141</f>
        <v>0</v>
      </c>
      <c r="I130" s="94">
        <f>PREENCHER!I155*'PARÃMETROS - NÃO MEXER !'!E141</f>
        <v>0</v>
      </c>
      <c r="J130" s="94">
        <f>PREENCHER!J155*'PARÃMETROS - NÃO MEXER !'!E141</f>
        <v>0</v>
      </c>
      <c r="K130" s="94">
        <f>PREENCHER!K155*'PARÃMETROS - NÃO MEXER !'!E141</f>
        <v>0</v>
      </c>
      <c r="L130" s="94">
        <f>PREENCHER!L155*'PARÃMETROS - NÃO MEXER !'!E141</f>
        <v>0</v>
      </c>
      <c r="M130" s="94">
        <f>PREENCHER!M155*'PARÃMETROS - NÃO MEXER !'!E141</f>
        <v>0</v>
      </c>
      <c r="N130" s="94">
        <f>PREENCHER!N155*'PARÃMETROS - NÃO MEXER !'!E141</f>
        <v>0</v>
      </c>
      <c r="O130" s="94">
        <f>PREENCHER!O155*'PARÃMETROS - NÃO MEXER !'!E141</f>
        <v>0</v>
      </c>
      <c r="P130" s="94">
        <f>PREENCHER!P155*'PARÃMETROS - NÃO MEXER !'!E141</f>
        <v>0</v>
      </c>
      <c r="Q130" s="94">
        <f>PREENCHER!Q155*'PARÃMETROS - NÃO MEXER !'!E141</f>
        <v>0</v>
      </c>
      <c r="R130" s="94">
        <f>PREENCHER!R155*'PARÃMETROS - NÃO MEXER !'!E141</f>
        <v>0</v>
      </c>
      <c r="S130" s="94">
        <f>PREENCHER!S155*'PARÃMETROS - NÃO MEXER !'!E141</f>
        <v>0</v>
      </c>
      <c r="T130" s="94">
        <f t="shared" si="13"/>
        <v>0</v>
      </c>
      <c r="U130" s="82"/>
    </row>
    <row r="131" spans="1:21" ht="25.5" x14ac:dyDescent="0.25">
      <c r="A131" s="86">
        <f t="shared" si="14"/>
        <v>10</v>
      </c>
      <c r="B131" s="73" t="s">
        <v>286</v>
      </c>
      <c r="C131" s="79" t="s">
        <v>28</v>
      </c>
      <c r="D131" s="94">
        <f>PREENCHER!D156*'PARÃMETROS - NÃO MEXER !'!E142</f>
        <v>0</v>
      </c>
      <c r="E131" s="94">
        <f>PREENCHER!E156*'PARÃMETROS - NÃO MEXER !'!E142</f>
        <v>0</v>
      </c>
      <c r="F131" s="94">
        <f>PREENCHER!F156*'PARÃMETROS - NÃO MEXER !'!E142</f>
        <v>0</v>
      </c>
      <c r="G131" s="94">
        <f>PREENCHER!G156*'PARÃMETROS - NÃO MEXER !'!E142</f>
        <v>0</v>
      </c>
      <c r="H131" s="94">
        <f>PREENCHER!H156*'PARÃMETROS - NÃO MEXER !'!E142</f>
        <v>0</v>
      </c>
      <c r="I131" s="94">
        <f>PREENCHER!I156*'PARÃMETROS - NÃO MEXER !'!E142</f>
        <v>0</v>
      </c>
      <c r="J131" s="94">
        <f>PREENCHER!J156*'PARÃMETROS - NÃO MEXER !'!E142</f>
        <v>0</v>
      </c>
      <c r="K131" s="94">
        <f>PREENCHER!K156*'PARÃMETROS - NÃO MEXER !'!E142</f>
        <v>0</v>
      </c>
      <c r="L131" s="94">
        <f>PREENCHER!L156*'PARÃMETROS - NÃO MEXER !'!E142</f>
        <v>0</v>
      </c>
      <c r="M131" s="94">
        <f>PREENCHER!M156*'PARÃMETROS - NÃO MEXER !'!E142</f>
        <v>0</v>
      </c>
      <c r="N131" s="94">
        <f>PREENCHER!N156*'PARÃMETROS - NÃO MEXER !'!E142</f>
        <v>0</v>
      </c>
      <c r="O131" s="94">
        <f>PREENCHER!O156*'PARÃMETROS - NÃO MEXER !'!E142</f>
        <v>0</v>
      </c>
      <c r="P131" s="94">
        <f>PREENCHER!P156*'PARÃMETROS - NÃO MEXER !'!E142</f>
        <v>0</v>
      </c>
      <c r="Q131" s="94">
        <f>PREENCHER!Q156*'PARÃMETROS - NÃO MEXER !'!E142</f>
        <v>0</v>
      </c>
      <c r="R131" s="94">
        <f>PREENCHER!R156*'PARÃMETROS - NÃO MEXER !'!E142</f>
        <v>0</v>
      </c>
      <c r="S131" s="94">
        <f>PREENCHER!S156*'PARÃMETROS - NÃO MEXER !'!E142</f>
        <v>0</v>
      </c>
      <c r="T131" s="94">
        <f t="shared" si="13"/>
        <v>0</v>
      </c>
      <c r="U131" s="82"/>
    </row>
    <row r="132" spans="1:21" ht="25.5" x14ac:dyDescent="0.25">
      <c r="A132" s="86">
        <f t="shared" si="14"/>
        <v>11</v>
      </c>
      <c r="B132" s="73" t="s">
        <v>294</v>
      </c>
      <c r="C132" s="79" t="s">
        <v>28</v>
      </c>
      <c r="D132" s="94">
        <f>PREENCHER!D157*'PARÃMETROS - NÃO MEXER !'!E143</f>
        <v>0</v>
      </c>
      <c r="E132" s="94">
        <f>PREENCHER!E157*'PARÃMETROS - NÃO MEXER !'!E143</f>
        <v>0</v>
      </c>
      <c r="F132" s="94">
        <f>PREENCHER!F157*'PARÃMETROS - NÃO MEXER !'!E143</f>
        <v>0</v>
      </c>
      <c r="G132" s="94">
        <f>PREENCHER!G157*'PARÃMETROS - NÃO MEXER !'!E143</f>
        <v>0</v>
      </c>
      <c r="H132" s="94">
        <f>PREENCHER!H157*'PARÃMETROS - NÃO MEXER !'!E143</f>
        <v>0</v>
      </c>
      <c r="I132" s="94">
        <f>PREENCHER!I157*'PARÃMETROS - NÃO MEXER !'!E143</f>
        <v>0</v>
      </c>
      <c r="J132" s="94">
        <f>PREENCHER!J157*'PARÃMETROS - NÃO MEXER !'!E143</f>
        <v>0</v>
      </c>
      <c r="K132" s="94">
        <f>PREENCHER!K157*'PARÃMETROS - NÃO MEXER !'!E143</f>
        <v>0</v>
      </c>
      <c r="L132" s="94">
        <f>PREENCHER!L157*'PARÃMETROS - NÃO MEXER !'!E143</f>
        <v>0</v>
      </c>
      <c r="M132" s="94">
        <f>PREENCHER!M157*'PARÃMETROS - NÃO MEXER !'!E143</f>
        <v>0</v>
      </c>
      <c r="N132" s="94">
        <f>PREENCHER!N157*'PARÃMETROS - NÃO MEXER !'!E143</f>
        <v>0</v>
      </c>
      <c r="O132" s="94">
        <f>PREENCHER!O157*'PARÃMETROS - NÃO MEXER !'!E143</f>
        <v>0</v>
      </c>
      <c r="P132" s="94">
        <f>PREENCHER!P157*'PARÃMETROS - NÃO MEXER !'!E143</f>
        <v>0</v>
      </c>
      <c r="Q132" s="94">
        <f>PREENCHER!Q157*'PARÃMETROS - NÃO MEXER !'!E143</f>
        <v>0</v>
      </c>
      <c r="R132" s="94">
        <f>PREENCHER!R157*'PARÃMETROS - NÃO MEXER !'!E143</f>
        <v>0</v>
      </c>
      <c r="S132" s="94">
        <f>PREENCHER!S157*'PARÃMETROS - NÃO MEXER !'!E143</f>
        <v>0</v>
      </c>
      <c r="T132" s="94">
        <f t="shared" si="13"/>
        <v>0</v>
      </c>
      <c r="U132" s="82"/>
    </row>
    <row r="133" spans="1:21" ht="25.5" x14ac:dyDescent="0.25">
      <c r="A133" s="86">
        <f t="shared" si="14"/>
        <v>12</v>
      </c>
      <c r="B133" s="72" t="s">
        <v>152</v>
      </c>
      <c r="C133" s="79" t="s">
        <v>28</v>
      </c>
      <c r="D133" s="94">
        <f>PREENCHER!D158*'PARÃMETROS - NÃO MEXER !'!E144</f>
        <v>0</v>
      </c>
      <c r="E133" s="94">
        <f>PREENCHER!E158*'PARÃMETROS - NÃO MEXER !'!E144</f>
        <v>0</v>
      </c>
      <c r="F133" s="94">
        <f>PREENCHER!F158*'PARÃMETROS - NÃO MEXER !'!E144</f>
        <v>0</v>
      </c>
      <c r="G133" s="94">
        <f>PREENCHER!G158*'PARÃMETROS - NÃO MEXER !'!E144</f>
        <v>0</v>
      </c>
      <c r="H133" s="94">
        <f>PREENCHER!H158*'PARÃMETROS - NÃO MEXER !'!E144</f>
        <v>0</v>
      </c>
      <c r="I133" s="94">
        <f>PREENCHER!I158*'PARÃMETROS - NÃO MEXER !'!E144</f>
        <v>0</v>
      </c>
      <c r="J133" s="94">
        <f>PREENCHER!J158*'PARÃMETROS - NÃO MEXER !'!E144</f>
        <v>0</v>
      </c>
      <c r="K133" s="94">
        <f>PREENCHER!K158*'PARÃMETROS - NÃO MEXER !'!E144</f>
        <v>0</v>
      </c>
      <c r="L133" s="94">
        <f>PREENCHER!L158*'PARÃMETROS - NÃO MEXER !'!E144</f>
        <v>0</v>
      </c>
      <c r="M133" s="94">
        <f>PREENCHER!M158*'PARÃMETROS - NÃO MEXER !'!E144</f>
        <v>0</v>
      </c>
      <c r="N133" s="94">
        <f>PREENCHER!N158*'PARÃMETROS - NÃO MEXER !'!E144</f>
        <v>0</v>
      </c>
      <c r="O133" s="94">
        <f>PREENCHER!O158*'PARÃMETROS - NÃO MEXER !'!E144</f>
        <v>0</v>
      </c>
      <c r="P133" s="94">
        <f>PREENCHER!P158*'PARÃMETROS - NÃO MEXER !'!E144</f>
        <v>0</v>
      </c>
      <c r="Q133" s="94">
        <f>PREENCHER!Q158*'PARÃMETROS - NÃO MEXER !'!E144</f>
        <v>0</v>
      </c>
      <c r="R133" s="94">
        <f>PREENCHER!R158*'PARÃMETROS - NÃO MEXER !'!E144</f>
        <v>0</v>
      </c>
      <c r="S133" s="94">
        <f>PREENCHER!S158*'PARÃMETROS - NÃO MEXER !'!E144</f>
        <v>0</v>
      </c>
      <c r="T133" s="94">
        <f t="shared" si="13"/>
        <v>0</v>
      </c>
      <c r="U133" s="82"/>
    </row>
    <row r="134" spans="1:21" x14ac:dyDescent="0.25">
      <c r="A134" s="86">
        <f t="shared" si="14"/>
        <v>13</v>
      </c>
      <c r="B134" s="72" t="s">
        <v>196</v>
      </c>
      <c r="C134" s="79" t="s">
        <v>28</v>
      </c>
      <c r="D134" s="94">
        <f>PREENCHER!D159*'PARÃMETROS - NÃO MEXER !'!E145</f>
        <v>0</v>
      </c>
      <c r="E134" s="94">
        <f>PREENCHER!E159*'PARÃMETROS - NÃO MEXER !'!E145</f>
        <v>0</v>
      </c>
      <c r="F134" s="94">
        <f>PREENCHER!F159*'PARÃMETROS - NÃO MEXER !'!E145</f>
        <v>0</v>
      </c>
      <c r="G134" s="94">
        <f>PREENCHER!G159*'PARÃMETROS - NÃO MEXER !'!E145</f>
        <v>0</v>
      </c>
      <c r="H134" s="94">
        <f>PREENCHER!H159*'PARÃMETROS - NÃO MEXER !'!E145</f>
        <v>0</v>
      </c>
      <c r="I134" s="94">
        <f>PREENCHER!I159*'PARÃMETROS - NÃO MEXER !'!E145</f>
        <v>0</v>
      </c>
      <c r="J134" s="94">
        <f>PREENCHER!J159*'PARÃMETROS - NÃO MEXER !'!E145</f>
        <v>0</v>
      </c>
      <c r="K134" s="94">
        <f>PREENCHER!K159*'PARÃMETROS - NÃO MEXER !'!E145</f>
        <v>0</v>
      </c>
      <c r="L134" s="94">
        <f>PREENCHER!L159*'PARÃMETROS - NÃO MEXER !'!E145</f>
        <v>0</v>
      </c>
      <c r="M134" s="94">
        <f>PREENCHER!M159*'PARÃMETROS - NÃO MEXER !'!E145</f>
        <v>0</v>
      </c>
      <c r="N134" s="94">
        <f>PREENCHER!N159*'PARÃMETROS - NÃO MEXER !'!E145</f>
        <v>0</v>
      </c>
      <c r="O134" s="94">
        <f>PREENCHER!O159*'PARÃMETROS - NÃO MEXER !'!E145</f>
        <v>0</v>
      </c>
      <c r="P134" s="94">
        <f>PREENCHER!P159*'PARÃMETROS - NÃO MEXER !'!E145</f>
        <v>0</v>
      </c>
      <c r="Q134" s="94">
        <f>PREENCHER!Q159*'PARÃMETROS - NÃO MEXER !'!E145</f>
        <v>0</v>
      </c>
      <c r="R134" s="94">
        <f>PREENCHER!R159*'PARÃMETROS - NÃO MEXER !'!E145</f>
        <v>0</v>
      </c>
      <c r="S134" s="94">
        <f>PREENCHER!S159*'PARÃMETROS - NÃO MEXER !'!E145</f>
        <v>0</v>
      </c>
      <c r="T134" s="94">
        <f t="shared" si="13"/>
        <v>0</v>
      </c>
      <c r="U134" s="82"/>
    </row>
    <row r="135" spans="1:21" ht="38.25" x14ac:dyDescent="0.25">
      <c r="A135" s="86">
        <f t="shared" si="14"/>
        <v>14</v>
      </c>
      <c r="B135" s="72" t="s">
        <v>153</v>
      </c>
      <c r="C135" s="79" t="s">
        <v>28</v>
      </c>
      <c r="D135" s="94">
        <f>PREENCHER!D160*'PARÃMETROS - NÃO MEXER !'!E146</f>
        <v>0</v>
      </c>
      <c r="E135" s="94">
        <f>PREENCHER!E160*'PARÃMETROS - NÃO MEXER !'!E146</f>
        <v>0</v>
      </c>
      <c r="F135" s="94">
        <f>PREENCHER!F160*'PARÃMETROS - NÃO MEXER !'!E146</f>
        <v>0</v>
      </c>
      <c r="G135" s="94">
        <f>PREENCHER!G160*'PARÃMETROS - NÃO MEXER !'!E146</f>
        <v>0</v>
      </c>
      <c r="H135" s="94">
        <f>PREENCHER!H160*'PARÃMETROS - NÃO MEXER !'!E146</f>
        <v>0</v>
      </c>
      <c r="I135" s="94">
        <f>PREENCHER!I160*'PARÃMETROS - NÃO MEXER !'!E146</f>
        <v>0</v>
      </c>
      <c r="J135" s="94">
        <f>PREENCHER!J160*'PARÃMETROS - NÃO MEXER !'!E146</f>
        <v>0</v>
      </c>
      <c r="K135" s="94">
        <f>PREENCHER!K160*'PARÃMETROS - NÃO MEXER !'!E146</f>
        <v>0</v>
      </c>
      <c r="L135" s="94">
        <f>PREENCHER!L160*'PARÃMETROS - NÃO MEXER !'!E146</f>
        <v>0</v>
      </c>
      <c r="M135" s="94">
        <f>PREENCHER!M160*'PARÃMETROS - NÃO MEXER !'!E146</f>
        <v>0</v>
      </c>
      <c r="N135" s="94">
        <f>PREENCHER!N160*'PARÃMETROS - NÃO MEXER !'!E146</f>
        <v>0</v>
      </c>
      <c r="O135" s="94">
        <f>PREENCHER!O160*'PARÃMETROS - NÃO MEXER !'!E146</f>
        <v>0</v>
      </c>
      <c r="P135" s="94">
        <f>PREENCHER!P160*'PARÃMETROS - NÃO MEXER !'!E146</f>
        <v>0</v>
      </c>
      <c r="Q135" s="94">
        <f>PREENCHER!Q160*'PARÃMETROS - NÃO MEXER !'!E146</f>
        <v>0</v>
      </c>
      <c r="R135" s="94">
        <f>PREENCHER!R160*'PARÃMETROS - NÃO MEXER !'!E146</f>
        <v>0</v>
      </c>
      <c r="S135" s="94">
        <f>PREENCHER!S160*'PARÃMETROS - NÃO MEXER !'!E146</f>
        <v>0</v>
      </c>
      <c r="T135" s="94">
        <f t="shared" si="13"/>
        <v>0</v>
      </c>
      <c r="U135" s="82"/>
    </row>
    <row r="136" spans="1:21" ht="38.25" x14ac:dyDescent="0.25">
      <c r="A136" s="86">
        <f t="shared" si="14"/>
        <v>15</v>
      </c>
      <c r="B136" s="72" t="s">
        <v>154</v>
      </c>
      <c r="C136" s="79" t="s">
        <v>28</v>
      </c>
      <c r="D136" s="94">
        <f>PREENCHER!D161*'PARÃMETROS - NÃO MEXER !'!E147</f>
        <v>0</v>
      </c>
      <c r="E136" s="94">
        <f>PREENCHER!E161*'PARÃMETROS - NÃO MEXER !'!E147</f>
        <v>0</v>
      </c>
      <c r="F136" s="94">
        <f>PREENCHER!F161*'PARÃMETROS - NÃO MEXER !'!E147</f>
        <v>0</v>
      </c>
      <c r="G136" s="94">
        <f>PREENCHER!G161*'PARÃMETROS - NÃO MEXER !'!E147</f>
        <v>0</v>
      </c>
      <c r="H136" s="94">
        <f>PREENCHER!H161*'PARÃMETROS - NÃO MEXER !'!E147</f>
        <v>0</v>
      </c>
      <c r="I136" s="94">
        <f>PREENCHER!I161*'PARÃMETROS - NÃO MEXER !'!E147</f>
        <v>0</v>
      </c>
      <c r="J136" s="94">
        <f>PREENCHER!J161*'PARÃMETROS - NÃO MEXER !'!E147</f>
        <v>0</v>
      </c>
      <c r="K136" s="94">
        <f>PREENCHER!K161*'PARÃMETROS - NÃO MEXER !'!E147</f>
        <v>0</v>
      </c>
      <c r="L136" s="94">
        <f>PREENCHER!L161*'PARÃMETROS - NÃO MEXER !'!E147</f>
        <v>0</v>
      </c>
      <c r="M136" s="94">
        <f>PREENCHER!M161*'PARÃMETROS - NÃO MEXER !'!E147</f>
        <v>0</v>
      </c>
      <c r="N136" s="94">
        <f>PREENCHER!N161*'PARÃMETROS - NÃO MEXER !'!E147</f>
        <v>0</v>
      </c>
      <c r="O136" s="94">
        <f>PREENCHER!O161*'PARÃMETROS - NÃO MEXER !'!E147</f>
        <v>0</v>
      </c>
      <c r="P136" s="94">
        <f>PREENCHER!P161*'PARÃMETROS - NÃO MEXER !'!E147</f>
        <v>0</v>
      </c>
      <c r="Q136" s="94">
        <f>PREENCHER!Q161*'PARÃMETROS - NÃO MEXER !'!E147</f>
        <v>0</v>
      </c>
      <c r="R136" s="94">
        <f>PREENCHER!R161*'PARÃMETROS - NÃO MEXER !'!E147</f>
        <v>0</v>
      </c>
      <c r="S136" s="94">
        <f>PREENCHER!S161*'PARÃMETROS - NÃO MEXER !'!E147</f>
        <v>0</v>
      </c>
      <c r="T136" s="94">
        <f t="shared" si="13"/>
        <v>0</v>
      </c>
      <c r="U136" s="82"/>
    </row>
    <row r="137" spans="1:21" ht="25.5" x14ac:dyDescent="0.25">
      <c r="A137" s="86">
        <f t="shared" si="14"/>
        <v>16</v>
      </c>
      <c r="B137" s="72" t="s">
        <v>155</v>
      </c>
      <c r="C137" s="79" t="s">
        <v>28</v>
      </c>
      <c r="D137" s="94">
        <f>PREENCHER!D162*'PARÃMETROS - NÃO MEXER !'!E148</f>
        <v>0</v>
      </c>
      <c r="E137" s="94">
        <f>PREENCHER!E162*'PARÃMETROS - NÃO MEXER !'!E148</f>
        <v>0</v>
      </c>
      <c r="F137" s="94">
        <f>PREENCHER!F162*'PARÃMETROS - NÃO MEXER !'!E148</f>
        <v>0</v>
      </c>
      <c r="G137" s="94">
        <f>PREENCHER!G162*'PARÃMETROS - NÃO MEXER !'!E148</f>
        <v>0</v>
      </c>
      <c r="H137" s="94">
        <f>PREENCHER!H162*'PARÃMETROS - NÃO MEXER !'!E148</f>
        <v>0</v>
      </c>
      <c r="I137" s="94">
        <f>PREENCHER!I162*'PARÃMETROS - NÃO MEXER !'!E148</f>
        <v>0</v>
      </c>
      <c r="J137" s="94">
        <f>PREENCHER!J162*'PARÃMETROS - NÃO MEXER !'!E148</f>
        <v>0</v>
      </c>
      <c r="K137" s="94">
        <f>PREENCHER!K162*'PARÃMETROS - NÃO MEXER !'!E148</f>
        <v>0</v>
      </c>
      <c r="L137" s="94">
        <f>PREENCHER!L162*'PARÃMETROS - NÃO MEXER !'!E148</f>
        <v>0</v>
      </c>
      <c r="M137" s="94">
        <f>PREENCHER!M162*'PARÃMETROS - NÃO MEXER !'!E148</f>
        <v>0</v>
      </c>
      <c r="N137" s="94">
        <f>PREENCHER!N162*'PARÃMETROS - NÃO MEXER !'!E148</f>
        <v>0</v>
      </c>
      <c r="O137" s="94">
        <f>PREENCHER!O162*'PARÃMETROS - NÃO MEXER !'!E148</f>
        <v>0</v>
      </c>
      <c r="P137" s="94">
        <f>PREENCHER!P162*'PARÃMETROS - NÃO MEXER !'!E148</f>
        <v>0</v>
      </c>
      <c r="Q137" s="94">
        <f>PREENCHER!Q162*'PARÃMETROS - NÃO MEXER !'!E148</f>
        <v>0</v>
      </c>
      <c r="R137" s="94">
        <f>PREENCHER!R162*'PARÃMETROS - NÃO MEXER !'!E148</f>
        <v>0</v>
      </c>
      <c r="S137" s="94">
        <f>PREENCHER!S162*'PARÃMETROS - NÃO MEXER !'!E148</f>
        <v>0</v>
      </c>
      <c r="T137" s="94">
        <f t="shared" si="13"/>
        <v>0</v>
      </c>
      <c r="U137" s="82"/>
    </row>
    <row r="138" spans="1:21" ht="25.5" x14ac:dyDescent="0.25">
      <c r="A138" s="86">
        <f t="shared" si="14"/>
        <v>17</v>
      </c>
      <c r="B138" s="72" t="s">
        <v>156</v>
      </c>
      <c r="C138" s="79" t="s">
        <v>28</v>
      </c>
      <c r="D138" s="94">
        <f>PREENCHER!D163*'PARÃMETROS - NÃO MEXER !'!E149</f>
        <v>0</v>
      </c>
      <c r="E138" s="94">
        <f>PREENCHER!E163*'PARÃMETROS - NÃO MEXER !'!E149</f>
        <v>0</v>
      </c>
      <c r="F138" s="94">
        <f>PREENCHER!F163*'PARÃMETROS - NÃO MEXER !'!E149</f>
        <v>0</v>
      </c>
      <c r="G138" s="94">
        <f>PREENCHER!G163*'PARÃMETROS - NÃO MEXER !'!E149</f>
        <v>0</v>
      </c>
      <c r="H138" s="94">
        <f>PREENCHER!H163*'PARÃMETROS - NÃO MEXER !'!E149</f>
        <v>0</v>
      </c>
      <c r="I138" s="94">
        <f>PREENCHER!I163*'PARÃMETROS - NÃO MEXER !'!E149</f>
        <v>0</v>
      </c>
      <c r="J138" s="94">
        <f>PREENCHER!J163*'PARÃMETROS - NÃO MEXER !'!E149</f>
        <v>0</v>
      </c>
      <c r="K138" s="94">
        <f>PREENCHER!K163*'PARÃMETROS - NÃO MEXER !'!E149</f>
        <v>0</v>
      </c>
      <c r="L138" s="94">
        <f>PREENCHER!L163*'PARÃMETROS - NÃO MEXER !'!E149</f>
        <v>0</v>
      </c>
      <c r="M138" s="94">
        <f>PREENCHER!M163*'PARÃMETROS - NÃO MEXER !'!E149</f>
        <v>0</v>
      </c>
      <c r="N138" s="94">
        <f>PREENCHER!N163*'PARÃMETROS - NÃO MEXER !'!E149</f>
        <v>0</v>
      </c>
      <c r="O138" s="94">
        <f>PREENCHER!O163*'PARÃMETROS - NÃO MEXER !'!E149</f>
        <v>0</v>
      </c>
      <c r="P138" s="94">
        <f>PREENCHER!P163*'PARÃMETROS - NÃO MEXER !'!E149</f>
        <v>0</v>
      </c>
      <c r="Q138" s="94">
        <f>PREENCHER!Q163*'PARÃMETROS - NÃO MEXER !'!E149</f>
        <v>0</v>
      </c>
      <c r="R138" s="94">
        <f>PREENCHER!R163*'PARÃMETROS - NÃO MEXER !'!E149</f>
        <v>0</v>
      </c>
      <c r="S138" s="94">
        <f>PREENCHER!S163*'PARÃMETROS - NÃO MEXER !'!E149</f>
        <v>0</v>
      </c>
      <c r="T138" s="94">
        <f t="shared" si="13"/>
        <v>0</v>
      </c>
      <c r="U138" s="82"/>
    </row>
    <row r="139" spans="1:21" x14ac:dyDescent="0.25">
      <c r="A139" s="86">
        <f t="shared" si="14"/>
        <v>18</v>
      </c>
      <c r="B139" s="72" t="s">
        <v>45</v>
      </c>
      <c r="C139" s="79" t="s">
        <v>28</v>
      </c>
      <c r="D139" s="94">
        <f>PREENCHER!D164*'PARÃMETROS - NÃO MEXER !'!E150</f>
        <v>0</v>
      </c>
      <c r="E139" s="94">
        <f>PREENCHER!E164*'PARÃMETROS - NÃO MEXER !'!E150</f>
        <v>0</v>
      </c>
      <c r="F139" s="94">
        <f>PREENCHER!F164*'PARÃMETROS - NÃO MEXER !'!E150</f>
        <v>0</v>
      </c>
      <c r="G139" s="94">
        <f>PREENCHER!G164*'PARÃMETROS - NÃO MEXER !'!E150</f>
        <v>0</v>
      </c>
      <c r="H139" s="94">
        <f>PREENCHER!H164*'PARÃMETROS - NÃO MEXER !'!E150</f>
        <v>0</v>
      </c>
      <c r="I139" s="94">
        <f>PREENCHER!I164*'PARÃMETROS - NÃO MEXER !'!E150</f>
        <v>0</v>
      </c>
      <c r="J139" s="94">
        <f>PREENCHER!J164*'PARÃMETROS - NÃO MEXER !'!E150</f>
        <v>0</v>
      </c>
      <c r="K139" s="94">
        <f>PREENCHER!K164*'PARÃMETROS - NÃO MEXER !'!E150</f>
        <v>0</v>
      </c>
      <c r="L139" s="94">
        <f>PREENCHER!L164*'PARÃMETROS - NÃO MEXER !'!E150</f>
        <v>0</v>
      </c>
      <c r="M139" s="94">
        <f>PREENCHER!M164*'PARÃMETROS - NÃO MEXER !'!E150</f>
        <v>0</v>
      </c>
      <c r="N139" s="94">
        <f>PREENCHER!N164*'PARÃMETROS - NÃO MEXER !'!E150</f>
        <v>0</v>
      </c>
      <c r="O139" s="94">
        <f>PREENCHER!O164*'PARÃMETROS - NÃO MEXER !'!E150</f>
        <v>0</v>
      </c>
      <c r="P139" s="94">
        <f>PREENCHER!P164*'PARÃMETROS - NÃO MEXER !'!E150</f>
        <v>0</v>
      </c>
      <c r="Q139" s="94">
        <f>PREENCHER!Q164*'PARÃMETROS - NÃO MEXER !'!E150</f>
        <v>0</v>
      </c>
      <c r="R139" s="94">
        <f>PREENCHER!R164*'PARÃMETROS - NÃO MEXER !'!E150</f>
        <v>0</v>
      </c>
      <c r="S139" s="94">
        <f>PREENCHER!S164*'PARÃMETROS - NÃO MEXER !'!E150</f>
        <v>0</v>
      </c>
      <c r="T139" s="94">
        <f t="shared" si="13"/>
        <v>0</v>
      </c>
      <c r="U139" s="82"/>
    </row>
    <row r="140" spans="1:21" ht="18.75" x14ac:dyDescent="0.3">
      <c r="A140" s="250" t="s">
        <v>50</v>
      </c>
      <c r="B140" s="250"/>
      <c r="C140" s="106">
        <f>SUM(D122:S139)</f>
        <v>0</v>
      </c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</row>
    <row r="141" spans="1:21" x14ac:dyDescent="0.25">
      <c r="B141" s="251"/>
      <c r="C141" s="251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82"/>
    </row>
    <row r="142" spans="1:21" x14ac:dyDescent="0.25">
      <c r="B142"/>
      <c r="C142"/>
      <c r="D142"/>
    </row>
  </sheetData>
  <mergeCells count="27">
    <mergeCell ref="A1:U1"/>
    <mergeCell ref="A28:B28"/>
    <mergeCell ref="A60:C60"/>
    <mergeCell ref="A90:C90"/>
    <mergeCell ref="A64:T64"/>
    <mergeCell ref="A2:T2"/>
    <mergeCell ref="A3:C3"/>
    <mergeCell ref="A32:C32"/>
    <mergeCell ref="A33:C33"/>
    <mergeCell ref="B4:C4"/>
    <mergeCell ref="A66:C66"/>
    <mergeCell ref="A31:T31"/>
    <mergeCell ref="A65:C65"/>
    <mergeCell ref="D61:T61"/>
    <mergeCell ref="B61:C61"/>
    <mergeCell ref="B29:C29"/>
    <mergeCell ref="C116:U116"/>
    <mergeCell ref="A91:T91"/>
    <mergeCell ref="A92:C92"/>
    <mergeCell ref="A93:C93"/>
    <mergeCell ref="D141:T141"/>
    <mergeCell ref="B120:C120"/>
    <mergeCell ref="B119:T119"/>
    <mergeCell ref="A140:B140"/>
    <mergeCell ref="B141:C141"/>
    <mergeCell ref="A115:B115"/>
    <mergeCell ref="B121:C121"/>
  </mergeCells>
  <phoneticPr fontId="6" type="noConversion"/>
  <dataValidations count="1">
    <dataValidation type="whole" allowBlank="1" showInputMessage="1" showErrorMessage="1" sqref="D94:T114 D5:T27 D34:T59 D67:T89 D122:T139" xr:uid="{00000000-0002-0000-0100-000000000000}">
      <formula1>0</formula1>
      <formula2>10000</formula2>
    </dataValidation>
  </dataValidations>
  <printOptions horizontalCentered="1"/>
  <pageMargins left="0" right="0" top="0.19685039370078741" bottom="0" header="0" footer="0"/>
  <pageSetup paperSize="9" scale="84" fitToHeight="0" orientation="landscape" r:id="rId1"/>
  <headerFooter alignWithMargins="0"/>
  <rowBreaks count="3" manualBreakCount="3">
    <brk id="30" max="16383" man="1"/>
    <brk id="63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C20" sqref="C20"/>
    </sheetView>
  </sheetViews>
  <sheetFormatPr defaultRowHeight="15" x14ac:dyDescent="0.25"/>
  <cols>
    <col min="1" max="1" width="64.42578125" bestFit="1" customWidth="1"/>
    <col min="2" max="2" width="19.85546875" style="5" bestFit="1" customWidth="1"/>
    <col min="3" max="3" width="21.5703125" style="5" customWidth="1"/>
    <col min="4" max="4" width="18.28515625" style="5" bestFit="1" customWidth="1"/>
  </cols>
  <sheetData>
    <row r="1" spans="1:4" ht="26.25" x14ac:dyDescent="0.4">
      <c r="A1" s="268" t="s">
        <v>264</v>
      </c>
      <c r="B1" s="268"/>
      <c r="C1" s="268"/>
      <c r="D1" s="268"/>
    </row>
    <row r="3" spans="1:4" x14ac:dyDescent="0.25">
      <c r="A3" s="107"/>
      <c r="B3" s="110" t="s">
        <v>258</v>
      </c>
      <c r="C3" s="110" t="s">
        <v>262</v>
      </c>
      <c r="D3" s="110" t="s">
        <v>259</v>
      </c>
    </row>
    <row r="4" spans="1:4" x14ac:dyDescent="0.25">
      <c r="A4" s="109" t="str">
        <f>'PARÃMETROS - NÃO MEXER !'!B4</f>
        <v>Grupo 1 - Atividades de Ensino Básico, Graduação e /ou Pós-graduação</v>
      </c>
      <c r="B4" s="108">
        <f>'PONTOS  Classe D - NÃO MEXER!'!C28</f>
        <v>0</v>
      </c>
      <c r="C4" s="108">
        <f>D13</f>
        <v>0</v>
      </c>
      <c r="D4" s="108">
        <f>IF(C4&gt;'PARÃMETROS - NÃO MEXER !'!E4,'PARÃMETROS - NÃO MEXER !'!E4,C4)</f>
        <v>0</v>
      </c>
    </row>
    <row r="5" spans="1:4" x14ac:dyDescent="0.25">
      <c r="A5" s="109" t="str">
        <f>'PARÃMETROS - NÃO MEXER !'!B5</f>
        <v>Grupo 2 - Atividades de Pesquisa e Produção Intelectual</v>
      </c>
      <c r="B5" s="108">
        <f>'PONTOS  Classe D - NÃO MEXER!'!D60</f>
        <v>0</v>
      </c>
      <c r="C5" s="108">
        <f>D14</f>
        <v>0</v>
      </c>
      <c r="D5" s="108">
        <f>IF(C5&gt;'PARÃMETROS - NÃO MEXER !'!E5,'PARÃMETROS - NÃO MEXER !'!E5,C5)</f>
        <v>0</v>
      </c>
    </row>
    <row r="6" spans="1:4" x14ac:dyDescent="0.25">
      <c r="A6" s="109" t="str">
        <f>'PARÃMETROS - NÃO MEXER !'!B6</f>
        <v>Grupo 3 - Atividades de Extensão</v>
      </c>
      <c r="B6" s="108">
        <f>'PONTOS  Classe D - NÃO MEXER!'!D90</f>
        <v>0</v>
      </c>
      <c r="C6" s="108">
        <f>B6</f>
        <v>0</v>
      </c>
      <c r="D6" s="108">
        <f>IF(C6&gt;'PARÃMETROS - NÃO MEXER !'!E6,'PARÃMETROS - NÃO MEXER !'!E6,C6)</f>
        <v>0</v>
      </c>
    </row>
    <row r="7" spans="1:4" x14ac:dyDescent="0.25">
      <c r="A7" s="109" t="str">
        <f>'PARÃMETROS - NÃO MEXER !'!B7</f>
        <v>Grupo 4 - Atividades de Gestão e Representação</v>
      </c>
      <c r="B7" s="108">
        <f>'PONTOS  Classe D - NÃO MEXER!'!C115</f>
        <v>0</v>
      </c>
      <c r="C7" s="108">
        <f>B7</f>
        <v>0</v>
      </c>
      <c r="D7" s="108">
        <f>IF(C7&gt;'PARÃMETROS - NÃO MEXER !'!E7,'PARÃMETROS - NÃO MEXER !'!E7,C7)</f>
        <v>0</v>
      </c>
    </row>
    <row r="8" spans="1:4" x14ac:dyDescent="0.25">
      <c r="A8" s="109" t="str">
        <f>'PARÃMETROS - NÃO MEXER !'!B8</f>
        <v>Grupo 5 - Qualificação Acadêmico-Profissional e Outras Atividades</v>
      </c>
      <c r="B8" s="108">
        <f>'PONTOS  Classe D - NÃO MEXER!'!C140</f>
        <v>0</v>
      </c>
      <c r="C8" s="108">
        <f>B8</f>
        <v>0</v>
      </c>
      <c r="D8" s="108">
        <f>IF(C8&gt;'PARÃMETROS - NÃO MEXER !'!E8,'PARÃMETROS - NÃO MEXER !'!E8,C8)</f>
        <v>0</v>
      </c>
    </row>
    <row r="9" spans="1:4" x14ac:dyDescent="0.25">
      <c r="C9" s="114" t="s">
        <v>263</v>
      </c>
      <c r="D9" s="114">
        <f>SUM(D4:D8)</f>
        <v>0</v>
      </c>
    </row>
    <row r="12" spans="1:4" s="113" customFormat="1" x14ac:dyDescent="0.25">
      <c r="A12" s="111" t="s">
        <v>266</v>
      </c>
      <c r="B12" s="112" t="s">
        <v>265</v>
      </c>
      <c r="C12" s="112">
        <v>0.3</v>
      </c>
      <c r="D12" s="110" t="s">
        <v>261</v>
      </c>
    </row>
    <row r="13" spans="1:4" x14ac:dyDescent="0.25">
      <c r="A13" s="109" t="str">
        <f>'PARÃMETROS - NÃO MEXER !'!B4</f>
        <v>Grupo 1 - Atividades de Ensino Básico, Graduação e /ou Pós-graduação</v>
      </c>
      <c r="B13" s="108">
        <f>'PONTOS  Classe D - NÃO MEXER!'!U28</f>
        <v>0</v>
      </c>
      <c r="C13" s="108">
        <f>IF(AND(B13&lt;0.7*'PARÃMETROS - NÃO MEXER !'!E4,'PONTOS  Classe D - NÃO MEXER!'!C28-'PONTOS  Classe D - NÃO MEXER!'!U28&gt;0.3*'PARÃMETROS - NÃO MEXER !'!E4),0.3*'PARÃMETROS - NÃO MEXER !'!E4,'PONTOS  Classe D - NÃO MEXER!'!C28-'PONTOS  Classe D - NÃO MEXER!'!U28)</f>
        <v>0</v>
      </c>
      <c r="D13" s="108">
        <f>B13+C13</f>
        <v>0</v>
      </c>
    </row>
    <row r="14" spans="1:4" x14ac:dyDescent="0.25">
      <c r="A14" s="109" t="str">
        <f>'PARÃMETROS - NÃO MEXER !'!B5</f>
        <v>Grupo 2 - Atividades de Pesquisa e Produção Intelectual</v>
      </c>
      <c r="B14" s="108">
        <f>IF(PREENCHER!U58&lt;8,PREENCHER!U58/8*'PARÃMETROS - NÃO MEXER !'!E5*0.7,'PONTOS  Classe D - NÃO MEXER!'!U37)</f>
        <v>0</v>
      </c>
      <c r="C14" s="108">
        <f>IF(AND(PREENCHER!U58&lt;8,'PONTOS  Classe D - NÃO MEXER!'!D60-'PONTOS  Classe D - NÃO MEXER!'!U37&gt;0.3*'PARÃMETROS - NÃO MEXER !'!E5),0.3*'PARÃMETROS - NÃO MEXER !'!E5,'PONTOS  Classe D - NÃO MEXER!'!D60-'PONTOS  Classe D - NÃO MEXER!'!U37)</f>
        <v>0</v>
      </c>
      <c r="D14" s="108">
        <f>B14+C14</f>
        <v>0</v>
      </c>
    </row>
    <row r="15" spans="1:4" x14ac:dyDescent="0.25">
      <c r="A15" s="3"/>
    </row>
  </sheetData>
  <mergeCells count="1">
    <mergeCell ref="A1:D1"/>
  </mergeCells>
  <phoneticPr fontId="6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A2:AJ150"/>
  <sheetViews>
    <sheetView tabSelected="1" topLeftCell="C1" zoomScale="130" zoomScaleNormal="130" workbookViewId="0">
      <selection activeCell="M16" sqref="M16"/>
    </sheetView>
  </sheetViews>
  <sheetFormatPr defaultRowHeight="15" x14ac:dyDescent="0.25"/>
  <cols>
    <col min="1" max="1" width="3" style="118" bestFit="1" customWidth="1"/>
    <col min="2" max="2" width="66.7109375" style="117" bestFit="1" customWidth="1"/>
    <col min="3" max="3" width="14.140625" style="118" bestFit="1" customWidth="1"/>
    <col min="4" max="5" width="9.140625" style="118"/>
    <col min="6" max="6" width="18.7109375" style="119" bestFit="1" customWidth="1"/>
    <col min="7" max="7" width="1.7109375" style="118" customWidth="1"/>
    <col min="8" max="9" width="9.140625" style="118"/>
    <col min="10" max="10" width="36.7109375" style="118" customWidth="1"/>
    <col min="11" max="11" width="14.140625" style="120" bestFit="1" customWidth="1"/>
    <col min="12" max="13" width="9.140625" style="120"/>
    <col min="14" max="36" width="9.140625" style="118"/>
  </cols>
  <sheetData>
    <row r="2" spans="2:13" x14ac:dyDescent="0.25">
      <c r="B2" s="117" t="s">
        <v>0</v>
      </c>
      <c r="H2" s="118" t="s">
        <v>24</v>
      </c>
      <c r="I2" s="118" t="s">
        <v>26</v>
      </c>
      <c r="J2" s="118" t="s">
        <v>51</v>
      </c>
    </row>
    <row r="3" spans="2:13" x14ac:dyDescent="0.25">
      <c r="B3" s="117" t="s">
        <v>1</v>
      </c>
      <c r="C3" s="118" t="s">
        <v>299</v>
      </c>
      <c r="D3" s="118" t="s">
        <v>300</v>
      </c>
      <c r="E3" s="118" t="s">
        <v>2</v>
      </c>
      <c r="I3" s="118" t="s">
        <v>25</v>
      </c>
      <c r="J3" s="118" t="s">
        <v>1</v>
      </c>
      <c r="K3" s="120" t="s">
        <v>299</v>
      </c>
      <c r="L3" s="120" t="s">
        <v>300</v>
      </c>
      <c r="M3" s="120" t="s">
        <v>2</v>
      </c>
    </row>
    <row r="4" spans="2:13" x14ac:dyDescent="0.25">
      <c r="B4" s="117" t="s">
        <v>253</v>
      </c>
      <c r="C4" s="121">
        <v>60</v>
      </c>
      <c r="D4" s="121">
        <v>60</v>
      </c>
      <c r="E4" s="121">
        <v>60</v>
      </c>
      <c r="J4" s="118" t="s">
        <v>16</v>
      </c>
      <c r="K4" s="120">
        <f t="shared" ref="K4:M5" si="0">60*0.7</f>
        <v>42</v>
      </c>
      <c r="L4" s="120">
        <f t="shared" si="0"/>
        <v>42</v>
      </c>
      <c r="M4" s="120">
        <f t="shared" si="0"/>
        <v>42</v>
      </c>
    </row>
    <row r="5" spans="2:13" x14ac:dyDescent="0.25">
      <c r="B5" s="117" t="s">
        <v>254</v>
      </c>
      <c r="C5" s="121">
        <v>60</v>
      </c>
      <c r="D5" s="121">
        <v>60</v>
      </c>
      <c r="E5" s="121">
        <v>60</v>
      </c>
      <c r="J5" s="118" t="s">
        <v>18</v>
      </c>
      <c r="K5" s="120">
        <f t="shared" si="0"/>
        <v>42</v>
      </c>
      <c r="L5" s="120">
        <f t="shared" si="0"/>
        <v>42</v>
      </c>
      <c r="M5" s="120">
        <f t="shared" si="0"/>
        <v>42</v>
      </c>
    </row>
    <row r="6" spans="2:13" x14ac:dyDescent="0.25">
      <c r="B6" s="117" t="s">
        <v>256</v>
      </c>
      <c r="C6" s="121">
        <v>40</v>
      </c>
      <c r="D6" s="121">
        <v>40</v>
      </c>
      <c r="E6" s="121">
        <v>40</v>
      </c>
      <c r="J6" s="118" t="s">
        <v>17</v>
      </c>
      <c r="K6" s="120">
        <f>40*0.7</f>
        <v>28</v>
      </c>
      <c r="L6" s="120">
        <f>40*0.7</f>
        <v>28</v>
      </c>
      <c r="M6" s="120">
        <f>40*0.7</f>
        <v>28</v>
      </c>
    </row>
    <row r="7" spans="2:13" x14ac:dyDescent="0.25">
      <c r="B7" s="117" t="s">
        <v>255</v>
      </c>
      <c r="C7" s="121">
        <v>20</v>
      </c>
      <c r="D7" s="121">
        <v>22</v>
      </c>
      <c r="E7" s="121">
        <v>25</v>
      </c>
      <c r="J7" s="118" t="s">
        <v>19</v>
      </c>
      <c r="K7" s="120">
        <f>20*0.7</f>
        <v>14</v>
      </c>
      <c r="L7" s="120">
        <f>22*0.7</f>
        <v>15.399999999999999</v>
      </c>
      <c r="M7" s="120">
        <f>25*0.7</f>
        <v>17.5</v>
      </c>
    </row>
    <row r="8" spans="2:13" x14ac:dyDescent="0.25">
      <c r="B8" s="117" t="s">
        <v>257</v>
      </c>
      <c r="C8" s="121">
        <v>20</v>
      </c>
      <c r="D8" s="121">
        <v>18</v>
      </c>
      <c r="E8" s="121">
        <v>15</v>
      </c>
      <c r="J8" s="118" t="s">
        <v>20</v>
      </c>
      <c r="K8" s="120">
        <f>20*0.7</f>
        <v>14</v>
      </c>
      <c r="L8" s="120">
        <f>18*0.7</f>
        <v>12.6</v>
      </c>
      <c r="M8" s="120">
        <f>15*0.7</f>
        <v>10.5</v>
      </c>
    </row>
    <row r="9" spans="2:13" x14ac:dyDescent="0.25">
      <c r="B9" s="117" t="s">
        <v>22</v>
      </c>
      <c r="C9" s="121">
        <v>200</v>
      </c>
      <c r="D9" s="121">
        <v>200</v>
      </c>
      <c r="E9" s="121">
        <v>200</v>
      </c>
      <c r="J9" s="122" t="s">
        <v>52</v>
      </c>
      <c r="K9" s="120">
        <f>SUM(K4:K8)</f>
        <v>140</v>
      </c>
      <c r="L9" s="120">
        <f>SUM(L4:L8)</f>
        <v>140</v>
      </c>
      <c r="M9" s="120">
        <f>SUM(M4:M8)</f>
        <v>140</v>
      </c>
    </row>
    <row r="10" spans="2:13" x14ac:dyDescent="0.25">
      <c r="B10" s="117" t="s">
        <v>23</v>
      </c>
      <c r="C10" s="121">
        <v>100</v>
      </c>
      <c r="D10" s="121">
        <v>100</v>
      </c>
      <c r="E10" s="121">
        <v>120</v>
      </c>
    </row>
    <row r="12" spans="2:13" x14ac:dyDescent="0.25">
      <c r="B12" s="117" t="s">
        <v>3</v>
      </c>
      <c r="C12" s="118" t="s">
        <v>4</v>
      </c>
    </row>
    <row r="13" spans="2:13" x14ac:dyDescent="0.25">
      <c r="C13" s="118" t="s">
        <v>5</v>
      </c>
      <c r="H13" s="118" t="s">
        <v>244</v>
      </c>
      <c r="I13" s="120" t="s">
        <v>245</v>
      </c>
    </row>
    <row r="14" spans="2:13" x14ac:dyDescent="0.25">
      <c r="C14" s="118" t="s">
        <v>6</v>
      </c>
      <c r="I14" s="120" t="s">
        <v>246</v>
      </c>
    </row>
    <row r="15" spans="2:13" x14ac:dyDescent="0.25">
      <c r="C15" s="118" t="s">
        <v>7</v>
      </c>
      <c r="I15" s="120" t="s">
        <v>247</v>
      </c>
    </row>
    <row r="16" spans="2:13" x14ac:dyDescent="0.25">
      <c r="C16" s="118" t="s">
        <v>8</v>
      </c>
      <c r="I16" s="120"/>
    </row>
    <row r="17" spans="1:9" x14ac:dyDescent="0.25">
      <c r="C17" s="118" t="s">
        <v>9</v>
      </c>
      <c r="I17" s="120"/>
    </row>
    <row r="18" spans="1:9" x14ac:dyDescent="0.25">
      <c r="C18" s="118" t="s">
        <v>10</v>
      </c>
    </row>
    <row r="19" spans="1:9" x14ac:dyDescent="0.25">
      <c r="C19" s="118" t="s">
        <v>11</v>
      </c>
    </row>
    <row r="20" spans="1:9" x14ac:dyDescent="0.25">
      <c r="C20" s="118" t="s">
        <v>12</v>
      </c>
    </row>
    <row r="21" spans="1:9" x14ac:dyDescent="0.25">
      <c r="C21" s="118" t="s">
        <v>13</v>
      </c>
    </row>
    <row r="22" spans="1:9" x14ac:dyDescent="0.25">
      <c r="C22" s="118" t="s">
        <v>14</v>
      </c>
    </row>
    <row r="23" spans="1:9" x14ac:dyDescent="0.25">
      <c r="C23" s="118" t="s">
        <v>15</v>
      </c>
    </row>
    <row r="24" spans="1:9" ht="15.75" thickBot="1" x14ac:dyDescent="0.3"/>
    <row r="25" spans="1:9" x14ac:dyDescent="0.25">
      <c r="A25" s="119"/>
      <c r="B25" s="123"/>
      <c r="C25" s="124" t="str">
        <f>C3</f>
        <v>Classes B</v>
      </c>
      <c r="D25" s="124" t="str">
        <f>D3</f>
        <v>Classe C</v>
      </c>
      <c r="E25" s="125" t="str">
        <f>E3</f>
        <v>Classe D</v>
      </c>
      <c r="F25" s="271" t="s">
        <v>190</v>
      </c>
    </row>
    <row r="26" spans="1:9" ht="15.75" thickBot="1" x14ac:dyDescent="0.3">
      <c r="A26" s="119"/>
      <c r="B26" s="126" t="str">
        <f>B4</f>
        <v>Grupo 1 - Atividades de Ensino Básico, Graduação e /ou Pós-graduação</v>
      </c>
      <c r="C26" s="127"/>
      <c r="D26" s="127"/>
      <c r="E26" s="128"/>
      <c r="F26" s="271"/>
    </row>
    <row r="27" spans="1:9" x14ac:dyDescent="0.25">
      <c r="A27" s="169">
        <v>1</v>
      </c>
      <c r="B27" s="129" t="s">
        <v>55</v>
      </c>
      <c r="C27" s="130">
        <f t="shared" ref="C27:E28" si="1">42/120/4</f>
        <v>8.7499999999999994E-2</v>
      </c>
      <c r="D27" s="130">
        <f t="shared" si="1"/>
        <v>8.7499999999999994E-2</v>
      </c>
      <c r="E27" s="130">
        <f t="shared" si="1"/>
        <v>8.7499999999999994E-2</v>
      </c>
      <c r="F27" s="131" t="s">
        <v>157</v>
      </c>
    </row>
    <row r="28" spans="1:9" x14ac:dyDescent="0.25">
      <c r="A28" s="169">
        <f>A27+1</f>
        <v>2</v>
      </c>
      <c r="B28" s="129" t="s">
        <v>56</v>
      </c>
      <c r="C28" s="130">
        <f t="shared" si="1"/>
        <v>8.7499999999999994E-2</v>
      </c>
      <c r="D28" s="130">
        <f t="shared" si="1"/>
        <v>8.7499999999999994E-2</v>
      </c>
      <c r="E28" s="130">
        <f t="shared" si="1"/>
        <v>8.7499999999999994E-2</v>
      </c>
      <c r="F28" s="131" t="s">
        <v>157</v>
      </c>
    </row>
    <row r="29" spans="1:9" ht="30" x14ac:dyDescent="0.25">
      <c r="A29" s="169">
        <f t="shared" ref="A29:A49" si="2">A28+1</f>
        <v>3</v>
      </c>
      <c r="B29" s="129" t="s">
        <v>95</v>
      </c>
      <c r="C29" s="130">
        <f>0.25*C28</f>
        <v>2.1874999999999999E-2</v>
      </c>
      <c r="D29" s="130">
        <f>0.25*D28</f>
        <v>2.1874999999999999E-2</v>
      </c>
      <c r="E29" s="130">
        <f>0.25*E28</f>
        <v>2.1874999999999999E-2</v>
      </c>
      <c r="F29" s="131" t="s">
        <v>157</v>
      </c>
    </row>
    <row r="30" spans="1:9" x14ac:dyDescent="0.25">
      <c r="A30" s="169">
        <f t="shared" si="2"/>
        <v>4</v>
      </c>
      <c r="B30" s="129" t="s">
        <v>96</v>
      </c>
      <c r="C30" s="130">
        <f>42/120/4</f>
        <v>8.7499999999999994E-2</v>
      </c>
      <c r="D30" s="130">
        <f t="shared" ref="D30:E33" si="3">42/120/4</f>
        <v>8.7499999999999994E-2</v>
      </c>
      <c r="E30" s="130">
        <f t="shared" si="3"/>
        <v>8.7499999999999994E-2</v>
      </c>
      <c r="F30" s="131" t="s">
        <v>157</v>
      </c>
    </row>
    <row r="31" spans="1:9" ht="25.5" x14ac:dyDescent="0.25">
      <c r="A31" s="169">
        <f t="shared" si="2"/>
        <v>5</v>
      </c>
      <c r="B31" s="129" t="s">
        <v>57</v>
      </c>
      <c r="C31" s="130">
        <f>42/120/4</f>
        <v>8.7499999999999994E-2</v>
      </c>
      <c r="D31" s="130">
        <f t="shared" si="3"/>
        <v>8.7499999999999994E-2</v>
      </c>
      <c r="E31" s="130">
        <f t="shared" si="3"/>
        <v>8.7499999999999994E-2</v>
      </c>
      <c r="F31" s="131" t="s">
        <v>157</v>
      </c>
    </row>
    <row r="32" spans="1:9" ht="45" x14ac:dyDescent="0.25">
      <c r="A32" s="169">
        <f t="shared" si="2"/>
        <v>6</v>
      </c>
      <c r="B32" s="129" t="s">
        <v>97</v>
      </c>
      <c r="C32" s="130">
        <f>42/120/4</f>
        <v>8.7499999999999994E-2</v>
      </c>
      <c r="D32" s="130">
        <f t="shared" si="3"/>
        <v>8.7499999999999994E-2</v>
      </c>
      <c r="E32" s="130">
        <f t="shared" si="3"/>
        <v>8.7499999999999994E-2</v>
      </c>
      <c r="F32" s="131" t="s">
        <v>157</v>
      </c>
    </row>
    <row r="33" spans="1:6" ht="25.5" x14ac:dyDescent="0.25">
      <c r="A33" s="169">
        <f t="shared" si="2"/>
        <v>7</v>
      </c>
      <c r="B33" s="129" t="s">
        <v>58</v>
      </c>
      <c r="C33" s="130">
        <f>42/120/4</f>
        <v>8.7499999999999994E-2</v>
      </c>
      <c r="D33" s="130">
        <f t="shared" si="3"/>
        <v>8.7499999999999994E-2</v>
      </c>
      <c r="E33" s="130">
        <f t="shared" si="3"/>
        <v>8.7499999999999994E-2</v>
      </c>
      <c r="F33" s="131" t="s">
        <v>158</v>
      </c>
    </row>
    <row r="34" spans="1:6" x14ac:dyDescent="0.25">
      <c r="A34" s="169">
        <f t="shared" si="2"/>
        <v>8</v>
      </c>
      <c r="B34" s="129" t="s">
        <v>98</v>
      </c>
      <c r="C34" s="132">
        <v>1.5</v>
      </c>
      <c r="D34" s="132">
        <v>1.5</v>
      </c>
      <c r="E34" s="132">
        <v>1.5</v>
      </c>
      <c r="F34" s="131" t="s">
        <v>159</v>
      </c>
    </row>
    <row r="35" spans="1:6" x14ac:dyDescent="0.25">
      <c r="A35" s="169">
        <f t="shared" si="2"/>
        <v>9</v>
      </c>
      <c r="B35" s="129" t="s">
        <v>198</v>
      </c>
      <c r="C35" s="132">
        <f>C34</f>
        <v>1.5</v>
      </c>
      <c r="D35" s="132">
        <f t="shared" ref="D35:E37" si="4">D34</f>
        <v>1.5</v>
      </c>
      <c r="E35" s="132">
        <f t="shared" si="4"/>
        <v>1.5</v>
      </c>
      <c r="F35" s="131" t="s">
        <v>159</v>
      </c>
    </row>
    <row r="36" spans="1:6" x14ac:dyDescent="0.25">
      <c r="A36" s="169">
        <f t="shared" si="2"/>
        <v>10</v>
      </c>
      <c r="B36" s="129" t="s">
        <v>59</v>
      </c>
      <c r="C36" s="132">
        <f>C35</f>
        <v>1.5</v>
      </c>
      <c r="D36" s="132">
        <f t="shared" si="4"/>
        <v>1.5</v>
      </c>
      <c r="E36" s="132">
        <f t="shared" si="4"/>
        <v>1.5</v>
      </c>
      <c r="F36" s="131" t="s">
        <v>159</v>
      </c>
    </row>
    <row r="37" spans="1:6" x14ac:dyDescent="0.25">
      <c r="A37" s="169">
        <f t="shared" si="2"/>
        <v>11</v>
      </c>
      <c r="B37" s="129" t="s">
        <v>60</v>
      </c>
      <c r="C37" s="132">
        <f>C36</f>
        <v>1.5</v>
      </c>
      <c r="D37" s="132">
        <f t="shared" si="4"/>
        <v>1.5</v>
      </c>
      <c r="E37" s="132">
        <f t="shared" si="4"/>
        <v>1.5</v>
      </c>
      <c r="F37" s="131" t="s">
        <v>159</v>
      </c>
    </row>
    <row r="38" spans="1:6" x14ac:dyDescent="0.25">
      <c r="A38" s="169">
        <f t="shared" si="2"/>
        <v>12</v>
      </c>
      <c r="B38" s="129" t="s">
        <v>61</v>
      </c>
      <c r="C38" s="132">
        <v>1.5</v>
      </c>
      <c r="D38" s="132">
        <v>1.5</v>
      </c>
      <c r="E38" s="132">
        <v>1.5</v>
      </c>
      <c r="F38" s="131" t="s">
        <v>159</v>
      </c>
    </row>
    <row r="39" spans="1:6" x14ac:dyDescent="0.25">
      <c r="A39" s="169">
        <f t="shared" si="2"/>
        <v>13</v>
      </c>
      <c r="B39" s="129" t="s">
        <v>62</v>
      </c>
      <c r="C39" s="132">
        <v>1</v>
      </c>
      <c r="D39" s="132">
        <v>1</v>
      </c>
      <c r="E39" s="132">
        <v>1</v>
      </c>
      <c r="F39" s="131" t="s">
        <v>159</v>
      </c>
    </row>
    <row r="40" spans="1:6" x14ac:dyDescent="0.25">
      <c r="A40" s="169">
        <f t="shared" si="2"/>
        <v>14</v>
      </c>
      <c r="B40" s="129" t="s">
        <v>63</v>
      </c>
      <c r="C40" s="132">
        <v>1</v>
      </c>
      <c r="D40" s="132">
        <v>1</v>
      </c>
      <c r="E40" s="132">
        <v>1</v>
      </c>
      <c r="F40" s="131" t="s">
        <v>159</v>
      </c>
    </row>
    <row r="41" spans="1:6" x14ac:dyDescent="0.25">
      <c r="A41" s="169">
        <f t="shared" si="2"/>
        <v>15</v>
      </c>
      <c r="B41" s="129" t="s">
        <v>64</v>
      </c>
      <c r="C41" s="132">
        <v>0.25</v>
      </c>
      <c r="D41" s="132">
        <v>0.25</v>
      </c>
      <c r="E41" s="132">
        <v>0.25</v>
      </c>
      <c r="F41" s="131" t="s">
        <v>159</v>
      </c>
    </row>
    <row r="42" spans="1:6" ht="25.5" x14ac:dyDescent="0.25">
      <c r="A42" s="169">
        <f t="shared" si="2"/>
        <v>16</v>
      </c>
      <c r="B42" s="129" t="s">
        <v>65</v>
      </c>
      <c r="C42" s="132">
        <v>1.5</v>
      </c>
      <c r="D42" s="132">
        <v>1.5</v>
      </c>
      <c r="E42" s="132">
        <v>1.5</v>
      </c>
      <c r="F42" s="131" t="s">
        <v>160</v>
      </c>
    </row>
    <row r="43" spans="1:6" ht="25.5" x14ac:dyDescent="0.25">
      <c r="A43" s="169">
        <f t="shared" si="2"/>
        <v>17</v>
      </c>
      <c r="B43" s="129" t="s">
        <v>66</v>
      </c>
      <c r="C43" s="132">
        <v>1.5</v>
      </c>
      <c r="D43" s="132">
        <v>1.5</v>
      </c>
      <c r="E43" s="132">
        <v>1.5</v>
      </c>
      <c r="F43" s="131" t="s">
        <v>160</v>
      </c>
    </row>
    <row r="44" spans="1:6" x14ac:dyDescent="0.25">
      <c r="A44" s="169">
        <f t="shared" si="2"/>
        <v>18</v>
      </c>
      <c r="B44" s="129" t="s">
        <v>199</v>
      </c>
      <c r="C44" s="132">
        <v>1</v>
      </c>
      <c r="D44" s="132">
        <v>1</v>
      </c>
      <c r="E44" s="132">
        <v>1</v>
      </c>
      <c r="F44" s="131" t="s">
        <v>161</v>
      </c>
    </row>
    <row r="45" spans="1:6" x14ac:dyDescent="0.25">
      <c r="A45" s="169">
        <f t="shared" si="2"/>
        <v>19</v>
      </c>
      <c r="B45" s="129" t="s">
        <v>67</v>
      </c>
      <c r="C45" s="132">
        <v>1</v>
      </c>
      <c r="D45" s="132">
        <v>1</v>
      </c>
      <c r="E45" s="132">
        <v>1</v>
      </c>
      <c r="F45" s="131" t="s">
        <v>161</v>
      </c>
    </row>
    <row r="46" spans="1:6" x14ac:dyDescent="0.25">
      <c r="A46" s="169">
        <f t="shared" si="2"/>
        <v>20</v>
      </c>
      <c r="B46" s="129" t="s">
        <v>68</v>
      </c>
      <c r="C46" s="132">
        <v>2</v>
      </c>
      <c r="D46" s="132">
        <v>2</v>
      </c>
      <c r="E46" s="132">
        <v>2</v>
      </c>
      <c r="F46" s="131" t="s">
        <v>161</v>
      </c>
    </row>
    <row r="47" spans="1:6" x14ac:dyDescent="0.25">
      <c r="A47" s="169">
        <f t="shared" si="2"/>
        <v>21</v>
      </c>
      <c r="B47" s="129" t="s">
        <v>69</v>
      </c>
      <c r="C47" s="132">
        <v>3</v>
      </c>
      <c r="D47" s="132">
        <v>3</v>
      </c>
      <c r="E47" s="132">
        <v>3</v>
      </c>
      <c r="F47" s="131" t="s">
        <v>161</v>
      </c>
    </row>
    <row r="48" spans="1:6" ht="25.5" x14ac:dyDescent="0.25">
      <c r="A48" s="169">
        <f t="shared" si="2"/>
        <v>22</v>
      </c>
      <c r="B48" s="129" t="s">
        <v>70</v>
      </c>
      <c r="C48" s="132">
        <v>1</v>
      </c>
      <c r="D48" s="132">
        <v>1</v>
      </c>
      <c r="E48" s="132">
        <v>1</v>
      </c>
      <c r="F48" s="131" t="s">
        <v>161</v>
      </c>
    </row>
    <row r="49" spans="1:6" x14ac:dyDescent="0.25">
      <c r="A49" s="169">
        <f t="shared" si="2"/>
        <v>23</v>
      </c>
      <c r="B49" s="129" t="s">
        <v>71</v>
      </c>
      <c r="C49" s="133"/>
      <c r="D49" s="133"/>
      <c r="E49" s="133"/>
      <c r="F49" s="131" t="s">
        <v>162</v>
      </c>
    </row>
    <row r="50" spans="1:6" ht="15.75" thickBot="1" x14ac:dyDescent="0.3">
      <c r="A50" s="169"/>
      <c r="B50" s="126"/>
      <c r="C50" s="134"/>
      <c r="D50" s="134"/>
      <c r="E50" s="134"/>
      <c r="F50" s="135"/>
    </row>
    <row r="51" spans="1:6" x14ac:dyDescent="0.25">
      <c r="A51" s="169"/>
      <c r="B51" s="123"/>
      <c r="C51" s="124" t="str">
        <f>C3</f>
        <v>Classes B</v>
      </c>
      <c r="D51" s="124" t="str">
        <f>D3</f>
        <v>Classe C</v>
      </c>
      <c r="E51" s="125" t="str">
        <f>E3</f>
        <v>Classe D</v>
      </c>
      <c r="F51" s="272" t="s">
        <v>190</v>
      </c>
    </row>
    <row r="52" spans="1:6" ht="15.75" thickBot="1" x14ac:dyDescent="0.3">
      <c r="A52" s="169"/>
      <c r="B52" s="126" t="str">
        <f>B5</f>
        <v>Grupo 2 - Atividades de Pesquisa e Produção Intelectual</v>
      </c>
      <c r="C52" s="127"/>
      <c r="D52" s="127"/>
      <c r="E52" s="128"/>
      <c r="F52" s="273"/>
    </row>
    <row r="53" spans="1:6" x14ac:dyDescent="0.25">
      <c r="A53" s="169">
        <v>1</v>
      </c>
      <c r="B53" s="136" t="s">
        <v>72</v>
      </c>
      <c r="C53" s="137">
        <v>30</v>
      </c>
      <c r="D53" s="137">
        <v>30</v>
      </c>
      <c r="E53" s="138">
        <f>D53/4</f>
        <v>7.5</v>
      </c>
      <c r="F53" s="139" t="s">
        <v>163</v>
      </c>
    </row>
    <row r="54" spans="1:6" x14ac:dyDescent="0.25">
      <c r="A54" s="169">
        <f>A53+1</f>
        <v>2</v>
      </c>
      <c r="B54" s="140" t="s">
        <v>73</v>
      </c>
      <c r="C54" s="137">
        <v>8</v>
      </c>
      <c r="D54" s="137">
        <v>8</v>
      </c>
      <c r="E54" s="138">
        <f t="shared" ref="E54:E78" si="5">D54/4</f>
        <v>2</v>
      </c>
      <c r="F54" s="139" t="s">
        <v>164</v>
      </c>
    </row>
    <row r="55" spans="1:6" x14ac:dyDescent="0.25">
      <c r="A55" s="169">
        <f t="shared" ref="A55:A78" si="6">A54+1</f>
        <v>3</v>
      </c>
      <c r="B55" s="140" t="s">
        <v>74</v>
      </c>
      <c r="C55" s="137">
        <v>10</v>
      </c>
      <c r="D55" s="137">
        <v>10</v>
      </c>
      <c r="E55" s="138">
        <f t="shared" si="5"/>
        <v>2.5</v>
      </c>
      <c r="F55" s="139" t="s">
        <v>163</v>
      </c>
    </row>
    <row r="56" spans="1:6" ht="25.5" x14ac:dyDescent="0.25">
      <c r="A56" s="169">
        <f t="shared" si="6"/>
        <v>4</v>
      </c>
      <c r="B56" s="140" t="s">
        <v>210</v>
      </c>
      <c r="C56" s="137">
        <v>21</v>
      </c>
      <c r="D56" s="137">
        <v>21</v>
      </c>
      <c r="E56" s="138">
        <f t="shared" si="5"/>
        <v>5.25</v>
      </c>
      <c r="F56" s="139" t="s">
        <v>166</v>
      </c>
    </row>
    <row r="57" spans="1:6" x14ac:dyDescent="0.25">
      <c r="A57" s="169">
        <f t="shared" si="6"/>
        <v>5</v>
      </c>
      <c r="B57" s="140" t="s">
        <v>76</v>
      </c>
      <c r="C57" s="137">
        <v>10</v>
      </c>
      <c r="D57" s="137">
        <v>10</v>
      </c>
      <c r="E57" s="138">
        <f t="shared" si="5"/>
        <v>2.5</v>
      </c>
      <c r="F57" s="139" t="s">
        <v>166</v>
      </c>
    </row>
    <row r="58" spans="1:6" x14ac:dyDescent="0.25">
      <c r="A58" s="169">
        <f t="shared" si="6"/>
        <v>6</v>
      </c>
      <c r="B58" s="140" t="s">
        <v>77</v>
      </c>
      <c r="C58" s="137">
        <v>5</v>
      </c>
      <c r="D58" s="137">
        <v>5</v>
      </c>
      <c r="E58" s="138">
        <f t="shared" si="5"/>
        <v>1.25</v>
      </c>
      <c r="F58" s="139" t="s">
        <v>167</v>
      </c>
    </row>
    <row r="59" spans="1:6" x14ac:dyDescent="0.25">
      <c r="A59" s="169">
        <f t="shared" si="6"/>
        <v>7</v>
      </c>
      <c r="B59" s="140" t="s">
        <v>78</v>
      </c>
      <c r="C59" s="137">
        <v>1</v>
      </c>
      <c r="D59" s="137">
        <v>1</v>
      </c>
      <c r="E59" s="138">
        <f t="shared" si="5"/>
        <v>0.25</v>
      </c>
      <c r="F59" s="139" t="s">
        <v>168</v>
      </c>
    </row>
    <row r="60" spans="1:6" ht="25.5" x14ac:dyDescent="0.25">
      <c r="A60" s="169">
        <f t="shared" si="6"/>
        <v>8</v>
      </c>
      <c r="B60" s="140" t="s">
        <v>191</v>
      </c>
      <c r="C60" s="137">
        <v>5</v>
      </c>
      <c r="D60" s="137">
        <v>5</v>
      </c>
      <c r="E60" s="138">
        <f t="shared" si="5"/>
        <v>1.25</v>
      </c>
      <c r="F60" s="139" t="s">
        <v>167</v>
      </c>
    </row>
    <row r="61" spans="1:6" x14ac:dyDescent="0.25">
      <c r="A61" s="169">
        <f t="shared" si="6"/>
        <v>9</v>
      </c>
      <c r="B61" s="141" t="s">
        <v>79</v>
      </c>
      <c r="C61" s="137">
        <v>5</v>
      </c>
      <c r="D61" s="137">
        <v>5</v>
      </c>
      <c r="E61" s="138">
        <f t="shared" si="5"/>
        <v>1.25</v>
      </c>
      <c r="F61" s="139" t="s">
        <v>169</v>
      </c>
    </row>
    <row r="62" spans="1:6" x14ac:dyDescent="0.25">
      <c r="A62" s="169">
        <f t="shared" si="6"/>
        <v>10</v>
      </c>
      <c r="B62" s="141" t="s">
        <v>80</v>
      </c>
      <c r="C62" s="137">
        <v>1</v>
      </c>
      <c r="D62" s="137">
        <v>1</v>
      </c>
      <c r="E62" s="138">
        <f t="shared" si="5"/>
        <v>0.25</v>
      </c>
      <c r="F62" s="139" t="s">
        <v>167</v>
      </c>
    </row>
    <row r="63" spans="1:6" x14ac:dyDescent="0.25">
      <c r="A63" s="169">
        <f t="shared" si="6"/>
        <v>11</v>
      </c>
      <c r="B63" s="140" t="s">
        <v>75</v>
      </c>
      <c r="C63" s="137">
        <v>5</v>
      </c>
      <c r="D63" s="137">
        <v>5</v>
      </c>
      <c r="E63" s="138">
        <f t="shared" si="5"/>
        <v>1.25</v>
      </c>
      <c r="F63" s="139" t="s">
        <v>165</v>
      </c>
    </row>
    <row r="64" spans="1:6" x14ac:dyDescent="0.25">
      <c r="A64" s="169">
        <f t="shared" si="6"/>
        <v>12</v>
      </c>
      <c r="B64" s="140" t="s">
        <v>192</v>
      </c>
      <c r="C64" s="137">
        <v>10</v>
      </c>
      <c r="D64" s="137">
        <v>10</v>
      </c>
      <c r="E64" s="138">
        <f t="shared" si="5"/>
        <v>2.5</v>
      </c>
      <c r="F64" s="139" t="s">
        <v>193</v>
      </c>
    </row>
    <row r="65" spans="1:6" x14ac:dyDescent="0.25">
      <c r="A65" s="169">
        <f t="shared" si="6"/>
        <v>13</v>
      </c>
      <c r="B65" s="141" t="s">
        <v>81</v>
      </c>
      <c r="C65" s="137">
        <v>10</v>
      </c>
      <c r="D65" s="137">
        <v>10</v>
      </c>
      <c r="E65" s="138">
        <f t="shared" si="5"/>
        <v>2.5</v>
      </c>
      <c r="F65" s="139" t="s">
        <v>170</v>
      </c>
    </row>
    <row r="66" spans="1:6" x14ac:dyDescent="0.25">
      <c r="A66" s="169">
        <f t="shared" si="6"/>
        <v>14</v>
      </c>
      <c r="B66" s="141" t="s">
        <v>82</v>
      </c>
      <c r="C66" s="137">
        <v>25</v>
      </c>
      <c r="D66" s="137">
        <v>25</v>
      </c>
      <c r="E66" s="138">
        <f t="shared" si="5"/>
        <v>6.25</v>
      </c>
      <c r="F66" s="139" t="s">
        <v>171</v>
      </c>
    </row>
    <row r="67" spans="1:6" x14ac:dyDescent="0.25">
      <c r="A67" s="169">
        <f t="shared" si="6"/>
        <v>15</v>
      </c>
      <c r="B67" s="141" t="s">
        <v>83</v>
      </c>
      <c r="C67" s="137">
        <v>40</v>
      </c>
      <c r="D67" s="137">
        <v>40</v>
      </c>
      <c r="E67" s="138">
        <f t="shared" si="5"/>
        <v>10</v>
      </c>
      <c r="F67" s="139" t="s">
        <v>172</v>
      </c>
    </row>
    <row r="68" spans="1:6" x14ac:dyDescent="0.25">
      <c r="A68" s="169">
        <f t="shared" si="6"/>
        <v>16</v>
      </c>
      <c r="B68" s="141" t="s">
        <v>84</v>
      </c>
      <c r="C68" s="137">
        <v>5</v>
      </c>
      <c r="D68" s="137">
        <v>5</v>
      </c>
      <c r="E68" s="138">
        <f t="shared" si="5"/>
        <v>1.25</v>
      </c>
      <c r="F68" s="139" t="s">
        <v>173</v>
      </c>
    </row>
    <row r="69" spans="1:6" x14ac:dyDescent="0.25">
      <c r="A69" s="169">
        <f t="shared" si="6"/>
        <v>17</v>
      </c>
      <c r="B69" s="141" t="s">
        <v>85</v>
      </c>
      <c r="C69" s="137">
        <v>3</v>
      </c>
      <c r="D69" s="137">
        <v>3</v>
      </c>
      <c r="E69" s="138">
        <f t="shared" si="5"/>
        <v>0.75</v>
      </c>
      <c r="F69" s="139" t="s">
        <v>173</v>
      </c>
    </row>
    <row r="70" spans="1:6" x14ac:dyDescent="0.25">
      <c r="A70" s="169">
        <f t="shared" si="6"/>
        <v>18</v>
      </c>
      <c r="B70" s="141" t="s">
        <v>86</v>
      </c>
      <c r="C70" s="137">
        <v>25</v>
      </c>
      <c r="D70" s="137">
        <v>25</v>
      </c>
      <c r="E70" s="138">
        <f t="shared" si="5"/>
        <v>6.25</v>
      </c>
      <c r="F70" s="139" t="s">
        <v>201</v>
      </c>
    </row>
    <row r="71" spans="1:6" x14ac:dyDescent="0.25">
      <c r="A71" s="169">
        <f t="shared" si="6"/>
        <v>19</v>
      </c>
      <c r="B71" s="141" t="s">
        <v>87</v>
      </c>
      <c r="C71" s="137">
        <v>60</v>
      </c>
      <c r="D71" s="137">
        <v>60</v>
      </c>
      <c r="E71" s="138">
        <f t="shared" si="5"/>
        <v>15</v>
      </c>
      <c r="F71" s="139" t="s">
        <v>174</v>
      </c>
    </row>
    <row r="72" spans="1:6" x14ac:dyDescent="0.25">
      <c r="A72" s="169">
        <f t="shared" si="6"/>
        <v>20</v>
      </c>
      <c r="B72" s="141" t="s">
        <v>88</v>
      </c>
      <c r="C72" s="137">
        <v>40</v>
      </c>
      <c r="D72" s="137">
        <v>40</v>
      </c>
      <c r="E72" s="138">
        <f t="shared" si="5"/>
        <v>10</v>
      </c>
      <c r="F72" s="139" t="s">
        <v>174</v>
      </c>
    </row>
    <row r="73" spans="1:6" x14ac:dyDescent="0.25">
      <c r="A73" s="169">
        <f t="shared" si="6"/>
        <v>21</v>
      </c>
      <c r="B73" s="141" t="s">
        <v>89</v>
      </c>
      <c r="C73" s="137">
        <v>20</v>
      </c>
      <c r="D73" s="137">
        <v>20</v>
      </c>
      <c r="E73" s="138">
        <f t="shared" si="5"/>
        <v>5</v>
      </c>
      <c r="F73" s="139" t="s">
        <v>174</v>
      </c>
    </row>
    <row r="74" spans="1:6" x14ac:dyDescent="0.25">
      <c r="A74" s="169">
        <f t="shared" si="6"/>
        <v>22</v>
      </c>
      <c r="B74" s="141" t="s">
        <v>90</v>
      </c>
      <c r="C74" s="137">
        <v>15</v>
      </c>
      <c r="D74" s="137">
        <v>15</v>
      </c>
      <c r="E74" s="138">
        <f t="shared" si="5"/>
        <v>3.75</v>
      </c>
      <c r="F74" s="139" t="s">
        <v>175</v>
      </c>
    </row>
    <row r="75" spans="1:6" x14ac:dyDescent="0.25">
      <c r="A75" s="169">
        <f t="shared" si="6"/>
        <v>23</v>
      </c>
      <c r="B75" s="141" t="s">
        <v>94</v>
      </c>
      <c r="C75" s="137">
        <v>25</v>
      </c>
      <c r="D75" s="137">
        <v>25</v>
      </c>
      <c r="E75" s="138">
        <f t="shared" si="5"/>
        <v>6.25</v>
      </c>
      <c r="F75" s="139" t="s">
        <v>175</v>
      </c>
    </row>
    <row r="76" spans="1:6" x14ac:dyDescent="0.25">
      <c r="A76" s="169">
        <f t="shared" si="6"/>
        <v>24</v>
      </c>
      <c r="B76" s="141" t="s">
        <v>91</v>
      </c>
      <c r="C76" s="137">
        <v>10</v>
      </c>
      <c r="D76" s="137">
        <v>10</v>
      </c>
      <c r="E76" s="138">
        <f t="shared" si="5"/>
        <v>2.5</v>
      </c>
      <c r="F76" s="139" t="s">
        <v>175</v>
      </c>
    </row>
    <row r="77" spans="1:6" x14ac:dyDescent="0.25">
      <c r="A77" s="169">
        <f t="shared" si="6"/>
        <v>25</v>
      </c>
      <c r="B77" s="141" t="s">
        <v>92</v>
      </c>
      <c r="C77" s="137">
        <v>20</v>
      </c>
      <c r="D77" s="137">
        <v>20</v>
      </c>
      <c r="E77" s="138">
        <f t="shared" si="5"/>
        <v>5</v>
      </c>
      <c r="F77" s="139" t="s">
        <v>176</v>
      </c>
    </row>
    <row r="78" spans="1:6" ht="26.25" x14ac:dyDescent="0.25">
      <c r="A78" s="169">
        <f t="shared" si="6"/>
        <v>26</v>
      </c>
      <c r="B78" s="141" t="s">
        <v>93</v>
      </c>
      <c r="C78" s="137">
        <v>20</v>
      </c>
      <c r="D78" s="137">
        <v>20</v>
      </c>
      <c r="E78" s="138">
        <f t="shared" si="5"/>
        <v>5</v>
      </c>
      <c r="F78" s="142" t="s">
        <v>202</v>
      </c>
    </row>
    <row r="79" spans="1:6" ht="15.75" thickBot="1" x14ac:dyDescent="0.3">
      <c r="A79" s="169"/>
      <c r="B79" s="143"/>
      <c r="C79" s="144"/>
      <c r="D79" s="144"/>
      <c r="E79" s="144"/>
      <c r="F79" s="145"/>
    </row>
    <row r="80" spans="1:6" x14ac:dyDescent="0.25">
      <c r="A80" s="169"/>
      <c r="B80" s="146"/>
      <c r="C80" s="147" t="str">
        <f>C3</f>
        <v>Classes B</v>
      </c>
      <c r="D80" s="147" t="str">
        <f>D3</f>
        <v>Classe C</v>
      </c>
      <c r="E80" s="148" t="str">
        <f>E3</f>
        <v>Classe D</v>
      </c>
      <c r="F80" s="274" t="s">
        <v>190</v>
      </c>
    </row>
    <row r="81" spans="1:6" ht="15.75" thickBot="1" x14ac:dyDescent="0.3">
      <c r="A81" s="169"/>
      <c r="B81" s="126" t="str">
        <f>B6</f>
        <v>Grupo 3 - Atividades de Extensão</v>
      </c>
      <c r="C81" s="149"/>
      <c r="D81" s="149"/>
      <c r="E81" s="150"/>
      <c r="F81" s="275"/>
    </row>
    <row r="82" spans="1:6" ht="25.5" x14ac:dyDescent="0.25">
      <c r="A82" s="169">
        <v>1</v>
      </c>
      <c r="B82" s="151" t="s">
        <v>99</v>
      </c>
      <c r="C82" s="152">
        <v>5</v>
      </c>
      <c r="D82" s="152">
        <v>5</v>
      </c>
      <c r="E82" s="153">
        <f>D82/4</f>
        <v>1.25</v>
      </c>
      <c r="F82" s="139" t="s">
        <v>177</v>
      </c>
    </row>
    <row r="83" spans="1:6" ht="25.5" x14ac:dyDescent="0.25">
      <c r="A83" s="169">
        <f>A82+1</f>
        <v>2</v>
      </c>
      <c r="B83" s="151" t="s">
        <v>100</v>
      </c>
      <c r="C83" s="152">
        <v>3</v>
      </c>
      <c r="D83" s="152">
        <v>3</v>
      </c>
      <c r="E83" s="153">
        <f t="shared" ref="E83:E104" si="7">D83/4</f>
        <v>0.75</v>
      </c>
      <c r="F83" s="139" t="s">
        <v>177</v>
      </c>
    </row>
    <row r="84" spans="1:6" ht="25.5" x14ac:dyDescent="0.25">
      <c r="A84" s="169">
        <f t="shared" ref="A84:A104" si="8">A83+1</f>
        <v>3</v>
      </c>
      <c r="B84" s="151" t="s">
        <v>101</v>
      </c>
      <c r="C84" s="152">
        <v>5</v>
      </c>
      <c r="D84" s="152">
        <v>5</v>
      </c>
      <c r="E84" s="153">
        <f t="shared" si="7"/>
        <v>1.25</v>
      </c>
      <c r="F84" s="139" t="s">
        <v>178</v>
      </c>
    </row>
    <row r="85" spans="1:6" ht="38.25" x14ac:dyDescent="0.25">
      <c r="A85" s="169">
        <f t="shared" si="8"/>
        <v>4</v>
      </c>
      <c r="B85" s="151" t="s">
        <v>200</v>
      </c>
      <c r="C85" s="154">
        <f>42/120/4</f>
        <v>8.7499999999999994E-2</v>
      </c>
      <c r="D85" s="154">
        <f>42/120/4</f>
        <v>8.7499999999999994E-2</v>
      </c>
      <c r="E85" s="155">
        <f t="shared" si="7"/>
        <v>2.1874999999999999E-2</v>
      </c>
      <c r="F85" s="139" t="s">
        <v>157</v>
      </c>
    </row>
    <row r="86" spans="1:6" ht="38.25" x14ac:dyDescent="0.25">
      <c r="A86" s="169">
        <f t="shared" si="8"/>
        <v>5</v>
      </c>
      <c r="B86" s="151" t="s">
        <v>102</v>
      </c>
      <c r="C86" s="156">
        <v>1.5</v>
      </c>
      <c r="D86" s="156">
        <v>1.5</v>
      </c>
      <c r="E86" s="181">
        <v>0.375</v>
      </c>
      <c r="F86" s="139" t="s">
        <v>159</v>
      </c>
    </row>
    <row r="87" spans="1:6" x14ac:dyDescent="0.25">
      <c r="A87" s="169">
        <f t="shared" si="8"/>
        <v>6</v>
      </c>
      <c r="B87" s="151" t="s">
        <v>103</v>
      </c>
      <c r="C87" s="157">
        <f>C86</f>
        <v>1.5</v>
      </c>
      <c r="D87" s="157">
        <f>D86</f>
        <v>1.5</v>
      </c>
      <c r="E87" s="181">
        <f t="shared" si="7"/>
        <v>0.375</v>
      </c>
      <c r="F87" s="139" t="s">
        <v>179</v>
      </c>
    </row>
    <row r="88" spans="1:6" ht="38.25" x14ac:dyDescent="0.25">
      <c r="A88" s="169">
        <f t="shared" si="8"/>
        <v>7</v>
      </c>
      <c r="B88" s="151" t="s">
        <v>104</v>
      </c>
      <c r="C88" s="152">
        <v>3</v>
      </c>
      <c r="D88" s="152">
        <v>3</v>
      </c>
      <c r="E88" s="153">
        <f t="shared" si="7"/>
        <v>0.75</v>
      </c>
      <c r="F88" s="139" t="s">
        <v>180</v>
      </c>
    </row>
    <row r="89" spans="1:6" x14ac:dyDescent="0.25">
      <c r="A89" s="169">
        <f t="shared" si="8"/>
        <v>8</v>
      </c>
      <c r="B89" s="151" t="s">
        <v>105</v>
      </c>
      <c r="C89" s="152">
        <v>30</v>
      </c>
      <c r="D89" s="152">
        <v>30</v>
      </c>
      <c r="E89" s="153">
        <f t="shared" si="7"/>
        <v>7.5</v>
      </c>
      <c r="F89" s="139" t="s">
        <v>181</v>
      </c>
    </row>
    <row r="90" spans="1:6" x14ac:dyDescent="0.25">
      <c r="A90" s="169">
        <f t="shared" si="8"/>
        <v>9</v>
      </c>
      <c r="B90" s="151" t="s">
        <v>106</v>
      </c>
      <c r="C90" s="152">
        <v>10</v>
      </c>
      <c r="D90" s="152">
        <v>10</v>
      </c>
      <c r="E90" s="153">
        <f t="shared" si="7"/>
        <v>2.5</v>
      </c>
      <c r="F90" s="139" t="s">
        <v>180</v>
      </c>
    </row>
    <row r="91" spans="1:6" ht="25.5" x14ac:dyDescent="0.25">
      <c r="A91" s="169">
        <f t="shared" si="8"/>
        <v>10</v>
      </c>
      <c r="B91" s="151" t="s">
        <v>194</v>
      </c>
      <c r="C91" s="152">
        <v>5</v>
      </c>
      <c r="D91" s="152">
        <v>5</v>
      </c>
      <c r="E91" s="153">
        <f t="shared" si="7"/>
        <v>1.25</v>
      </c>
      <c r="F91" s="139" t="s">
        <v>181</v>
      </c>
    </row>
    <row r="92" spans="1:6" ht="25.5" x14ac:dyDescent="0.25">
      <c r="A92" s="169">
        <f t="shared" si="8"/>
        <v>11</v>
      </c>
      <c r="B92" s="151" t="s">
        <v>107</v>
      </c>
      <c r="C92" s="152">
        <v>20</v>
      </c>
      <c r="D92" s="152">
        <v>20</v>
      </c>
      <c r="E92" s="153">
        <f t="shared" si="7"/>
        <v>5</v>
      </c>
      <c r="F92" s="139" t="s">
        <v>181</v>
      </c>
    </row>
    <row r="93" spans="1:6" x14ac:dyDescent="0.25">
      <c r="A93" s="169">
        <f t="shared" si="8"/>
        <v>12</v>
      </c>
      <c r="B93" s="151" t="s">
        <v>119</v>
      </c>
      <c r="C93" s="152">
        <v>5</v>
      </c>
      <c r="D93" s="152">
        <v>5</v>
      </c>
      <c r="E93" s="153">
        <f t="shared" si="7"/>
        <v>1.25</v>
      </c>
      <c r="F93" s="139" t="s">
        <v>180</v>
      </c>
    </row>
    <row r="94" spans="1:6" ht="25.5" x14ac:dyDescent="0.25">
      <c r="A94" s="169">
        <f t="shared" si="8"/>
        <v>13</v>
      </c>
      <c r="B94" s="151" t="s">
        <v>108</v>
      </c>
      <c r="C94" s="152">
        <v>3</v>
      </c>
      <c r="D94" s="152">
        <v>3</v>
      </c>
      <c r="E94" s="153">
        <f t="shared" si="7"/>
        <v>0.75</v>
      </c>
      <c r="F94" s="139" t="s">
        <v>182</v>
      </c>
    </row>
    <row r="95" spans="1:6" x14ac:dyDescent="0.25">
      <c r="A95" s="169">
        <f t="shared" si="8"/>
        <v>14</v>
      </c>
      <c r="B95" s="151" t="s">
        <v>109</v>
      </c>
      <c r="C95" s="152">
        <v>5</v>
      </c>
      <c r="D95" s="152">
        <v>5</v>
      </c>
      <c r="E95" s="153">
        <f t="shared" si="7"/>
        <v>1.25</v>
      </c>
      <c r="F95" s="139" t="s">
        <v>183</v>
      </c>
    </row>
    <row r="96" spans="1:6" x14ac:dyDescent="0.25">
      <c r="A96" s="169">
        <f t="shared" si="8"/>
        <v>15</v>
      </c>
      <c r="B96" s="151" t="s">
        <v>110</v>
      </c>
      <c r="C96" s="152">
        <v>5</v>
      </c>
      <c r="D96" s="152">
        <v>5</v>
      </c>
      <c r="E96" s="153">
        <f t="shared" si="7"/>
        <v>1.25</v>
      </c>
      <c r="F96" s="139" t="s">
        <v>181</v>
      </c>
    </row>
    <row r="97" spans="1:6" ht="25.5" x14ac:dyDescent="0.25">
      <c r="A97" s="169">
        <f t="shared" si="8"/>
        <v>16</v>
      </c>
      <c r="B97" s="151" t="s">
        <v>111</v>
      </c>
      <c r="C97" s="152">
        <v>10</v>
      </c>
      <c r="D97" s="152">
        <v>10</v>
      </c>
      <c r="E97" s="153">
        <f t="shared" si="7"/>
        <v>2.5</v>
      </c>
      <c r="F97" s="139" t="s">
        <v>180</v>
      </c>
    </row>
    <row r="98" spans="1:6" x14ac:dyDescent="0.25">
      <c r="A98" s="169">
        <f t="shared" si="8"/>
        <v>17</v>
      </c>
      <c r="B98" s="151" t="s">
        <v>112</v>
      </c>
      <c r="C98" s="152">
        <v>10</v>
      </c>
      <c r="D98" s="152">
        <v>10</v>
      </c>
      <c r="E98" s="153">
        <f t="shared" si="7"/>
        <v>2.5</v>
      </c>
      <c r="F98" s="139" t="s">
        <v>180</v>
      </c>
    </row>
    <row r="99" spans="1:6" ht="25.5" x14ac:dyDescent="0.25">
      <c r="A99" s="169">
        <f t="shared" si="8"/>
        <v>18</v>
      </c>
      <c r="B99" s="151" t="s">
        <v>113</v>
      </c>
      <c r="C99" s="152">
        <v>5</v>
      </c>
      <c r="D99" s="152">
        <v>5</v>
      </c>
      <c r="E99" s="153">
        <f t="shared" si="7"/>
        <v>1.25</v>
      </c>
      <c r="F99" s="139" t="s">
        <v>180</v>
      </c>
    </row>
    <row r="100" spans="1:6" ht="38.25" x14ac:dyDescent="0.25">
      <c r="A100" s="169">
        <f t="shared" si="8"/>
        <v>19</v>
      </c>
      <c r="B100" s="151" t="s">
        <v>114</v>
      </c>
      <c r="C100" s="152">
        <v>5</v>
      </c>
      <c r="D100" s="152">
        <v>5</v>
      </c>
      <c r="E100" s="153">
        <f t="shared" si="7"/>
        <v>1.25</v>
      </c>
      <c r="F100" s="139" t="s">
        <v>184</v>
      </c>
    </row>
    <row r="101" spans="1:6" x14ac:dyDescent="0.25">
      <c r="A101" s="169">
        <f t="shared" si="8"/>
        <v>20</v>
      </c>
      <c r="B101" s="151" t="s">
        <v>115</v>
      </c>
      <c r="C101" s="152">
        <v>10</v>
      </c>
      <c r="D101" s="152">
        <v>10</v>
      </c>
      <c r="E101" s="153">
        <f t="shared" si="7"/>
        <v>2.5</v>
      </c>
      <c r="F101" s="139" t="s">
        <v>185</v>
      </c>
    </row>
    <row r="102" spans="1:6" x14ac:dyDescent="0.25">
      <c r="A102" s="169">
        <f t="shared" si="8"/>
        <v>21</v>
      </c>
      <c r="B102" s="151" t="s">
        <v>116</v>
      </c>
      <c r="C102" s="152">
        <v>5</v>
      </c>
      <c r="D102" s="152">
        <v>5</v>
      </c>
      <c r="E102" s="153">
        <f t="shared" si="7"/>
        <v>1.25</v>
      </c>
      <c r="F102" s="139" t="s">
        <v>185</v>
      </c>
    </row>
    <row r="103" spans="1:6" x14ac:dyDescent="0.25">
      <c r="A103" s="169">
        <f t="shared" si="8"/>
        <v>22</v>
      </c>
      <c r="B103" s="151" t="s">
        <v>117</v>
      </c>
      <c r="C103" s="152">
        <v>1</v>
      </c>
      <c r="D103" s="152">
        <v>1</v>
      </c>
      <c r="E103" s="153">
        <f t="shared" si="7"/>
        <v>0.25</v>
      </c>
      <c r="F103" s="139" t="s">
        <v>180</v>
      </c>
    </row>
    <row r="104" spans="1:6" ht="25.5" x14ac:dyDescent="0.25">
      <c r="A104" s="169">
        <f t="shared" si="8"/>
        <v>23</v>
      </c>
      <c r="B104" s="151" t="s">
        <v>118</v>
      </c>
      <c r="C104" s="152">
        <v>20</v>
      </c>
      <c r="D104" s="152">
        <v>20</v>
      </c>
      <c r="E104" s="153">
        <f t="shared" si="7"/>
        <v>5</v>
      </c>
      <c r="F104" s="142" t="s">
        <v>185</v>
      </c>
    </row>
    <row r="105" spans="1:6" ht="15.75" thickBot="1" x14ac:dyDescent="0.3">
      <c r="A105" s="169"/>
      <c r="B105" s="158"/>
      <c r="C105" s="159"/>
      <c r="D105" s="159"/>
      <c r="E105" s="159"/>
      <c r="F105" s="160"/>
    </row>
    <row r="106" spans="1:6" x14ac:dyDescent="0.25">
      <c r="A106" s="169"/>
      <c r="B106" s="146"/>
      <c r="C106" s="147" t="str">
        <f>C3</f>
        <v>Classes B</v>
      </c>
      <c r="D106" s="147" t="str">
        <f>D3</f>
        <v>Classe C</v>
      </c>
      <c r="E106" s="148" t="str">
        <f>E3</f>
        <v>Classe D</v>
      </c>
      <c r="F106" s="276" t="s">
        <v>190</v>
      </c>
    </row>
    <row r="107" spans="1:6" ht="15.75" thickBot="1" x14ac:dyDescent="0.3">
      <c r="A107" s="169"/>
      <c r="B107" s="126" t="str">
        <f>B7</f>
        <v>Grupo 4 - Atividades de Gestão e Representação</v>
      </c>
      <c r="C107" s="149"/>
      <c r="D107" s="149"/>
      <c r="E107" s="150"/>
      <c r="F107" s="277"/>
    </row>
    <row r="108" spans="1:6" x14ac:dyDescent="0.25">
      <c r="A108" s="169">
        <v>1</v>
      </c>
      <c r="B108" s="161" t="s">
        <v>120</v>
      </c>
      <c r="C108" s="152">
        <v>20</v>
      </c>
      <c r="D108" s="152">
        <v>20</v>
      </c>
      <c r="E108" s="153">
        <f>D108</f>
        <v>20</v>
      </c>
      <c r="F108" s="131" t="s">
        <v>186</v>
      </c>
    </row>
    <row r="109" spans="1:6" x14ac:dyDescent="0.25">
      <c r="A109" s="169">
        <f>A108+1</f>
        <v>2</v>
      </c>
      <c r="B109" s="161" t="s">
        <v>121</v>
      </c>
      <c r="C109" s="152">
        <v>20</v>
      </c>
      <c r="D109" s="152">
        <v>20</v>
      </c>
      <c r="E109" s="153">
        <f t="shared" ref="E109:E128" si="9">D109</f>
        <v>20</v>
      </c>
      <c r="F109" s="131" t="s">
        <v>186</v>
      </c>
    </row>
    <row r="110" spans="1:6" x14ac:dyDescent="0.25">
      <c r="A110" s="169">
        <f t="shared" ref="A110:A128" si="10">A109+1</f>
        <v>3</v>
      </c>
      <c r="B110" s="161" t="s">
        <v>122</v>
      </c>
      <c r="C110" s="152">
        <v>15</v>
      </c>
      <c r="D110" s="152">
        <v>15</v>
      </c>
      <c r="E110" s="153">
        <f t="shared" si="9"/>
        <v>15</v>
      </c>
      <c r="F110" s="131" t="s">
        <v>186</v>
      </c>
    </row>
    <row r="111" spans="1:6" x14ac:dyDescent="0.25">
      <c r="A111" s="169">
        <f t="shared" si="10"/>
        <v>4</v>
      </c>
      <c r="B111" s="161" t="s">
        <v>123</v>
      </c>
      <c r="C111" s="152">
        <v>10</v>
      </c>
      <c r="D111" s="152">
        <v>10</v>
      </c>
      <c r="E111" s="153">
        <f t="shared" si="9"/>
        <v>10</v>
      </c>
      <c r="F111" s="131" t="s">
        <v>186</v>
      </c>
    </row>
    <row r="112" spans="1:6" x14ac:dyDescent="0.25">
      <c r="A112" s="169">
        <f t="shared" si="10"/>
        <v>5</v>
      </c>
      <c r="B112" s="161" t="s">
        <v>124</v>
      </c>
      <c r="C112" s="152">
        <v>10</v>
      </c>
      <c r="D112" s="152">
        <v>10</v>
      </c>
      <c r="E112" s="153">
        <f t="shared" si="9"/>
        <v>10</v>
      </c>
      <c r="F112" s="131" t="s">
        <v>186</v>
      </c>
    </row>
    <row r="113" spans="1:6" x14ac:dyDescent="0.25">
      <c r="A113" s="169">
        <f t="shared" si="10"/>
        <v>6</v>
      </c>
      <c r="B113" s="161" t="s">
        <v>125</v>
      </c>
      <c r="C113" s="152">
        <v>5</v>
      </c>
      <c r="D113" s="152">
        <v>5</v>
      </c>
      <c r="E113" s="153">
        <f t="shared" si="9"/>
        <v>5</v>
      </c>
      <c r="F113" s="131" t="s">
        <v>186</v>
      </c>
    </row>
    <row r="114" spans="1:6" x14ac:dyDescent="0.25">
      <c r="A114" s="169">
        <f t="shared" si="10"/>
        <v>7</v>
      </c>
      <c r="B114" s="161" t="s">
        <v>126</v>
      </c>
      <c r="C114" s="152">
        <v>5</v>
      </c>
      <c r="D114" s="152">
        <v>5</v>
      </c>
      <c r="E114" s="153">
        <f t="shared" si="9"/>
        <v>5</v>
      </c>
      <c r="F114" s="131" t="s">
        <v>186</v>
      </c>
    </row>
    <row r="115" spans="1:6" ht="38.25" x14ac:dyDescent="0.25">
      <c r="A115" s="169">
        <f t="shared" si="10"/>
        <v>8</v>
      </c>
      <c r="B115" s="162" t="s">
        <v>127</v>
      </c>
      <c r="C115" s="152">
        <v>5</v>
      </c>
      <c r="D115" s="152">
        <v>5</v>
      </c>
      <c r="E115" s="153">
        <f t="shared" si="9"/>
        <v>5</v>
      </c>
      <c r="F115" s="131" t="s">
        <v>186</v>
      </c>
    </row>
    <row r="116" spans="1:6" x14ac:dyDescent="0.25">
      <c r="A116" s="169">
        <f t="shared" si="10"/>
        <v>9</v>
      </c>
      <c r="B116" s="162" t="s">
        <v>128</v>
      </c>
      <c r="C116" s="152">
        <v>3</v>
      </c>
      <c r="D116" s="152">
        <v>3</v>
      </c>
      <c r="E116" s="153">
        <f t="shared" si="9"/>
        <v>3</v>
      </c>
      <c r="F116" s="131" t="s">
        <v>186</v>
      </c>
    </row>
    <row r="117" spans="1:6" x14ac:dyDescent="0.25">
      <c r="A117" s="169">
        <f t="shared" si="10"/>
        <v>10</v>
      </c>
      <c r="B117" s="162" t="s">
        <v>129</v>
      </c>
      <c r="C117" s="152">
        <v>3</v>
      </c>
      <c r="D117" s="152">
        <v>3</v>
      </c>
      <c r="E117" s="153">
        <f t="shared" si="9"/>
        <v>3</v>
      </c>
      <c r="F117" s="131" t="s">
        <v>186</v>
      </c>
    </row>
    <row r="118" spans="1:6" ht="25.5" x14ac:dyDescent="0.25">
      <c r="A118" s="169">
        <f t="shared" si="10"/>
        <v>11</v>
      </c>
      <c r="B118" s="162" t="s">
        <v>130</v>
      </c>
      <c r="C118" s="152">
        <v>5</v>
      </c>
      <c r="D118" s="152">
        <v>5</v>
      </c>
      <c r="E118" s="153">
        <f t="shared" si="9"/>
        <v>5</v>
      </c>
      <c r="F118" s="131" t="s">
        <v>186</v>
      </c>
    </row>
    <row r="119" spans="1:6" x14ac:dyDescent="0.25">
      <c r="A119" s="169">
        <f t="shared" si="10"/>
        <v>12</v>
      </c>
      <c r="B119" s="162" t="s">
        <v>131</v>
      </c>
      <c r="C119" s="152">
        <v>5</v>
      </c>
      <c r="D119" s="152">
        <v>5</v>
      </c>
      <c r="E119" s="153">
        <f t="shared" si="9"/>
        <v>5</v>
      </c>
      <c r="F119" s="131" t="s">
        <v>186</v>
      </c>
    </row>
    <row r="120" spans="1:6" x14ac:dyDescent="0.25">
      <c r="A120" s="169">
        <f t="shared" si="10"/>
        <v>13</v>
      </c>
      <c r="B120" s="162" t="s">
        <v>132</v>
      </c>
      <c r="C120" s="152">
        <v>5</v>
      </c>
      <c r="D120" s="152">
        <v>5</v>
      </c>
      <c r="E120" s="153">
        <f t="shared" si="9"/>
        <v>5</v>
      </c>
      <c r="F120" s="131" t="s">
        <v>186</v>
      </c>
    </row>
    <row r="121" spans="1:6" x14ac:dyDescent="0.25">
      <c r="A121" s="169">
        <f t="shared" si="10"/>
        <v>14</v>
      </c>
      <c r="B121" s="162" t="s">
        <v>133</v>
      </c>
      <c r="C121" s="152">
        <v>1</v>
      </c>
      <c r="D121" s="152">
        <v>1</v>
      </c>
      <c r="E121" s="153">
        <f t="shared" si="9"/>
        <v>1</v>
      </c>
      <c r="F121" s="131" t="s">
        <v>187</v>
      </c>
    </row>
    <row r="122" spans="1:6" ht="25.5" x14ac:dyDescent="0.25">
      <c r="A122" s="169">
        <f t="shared" si="10"/>
        <v>15</v>
      </c>
      <c r="B122" s="162" t="s">
        <v>134</v>
      </c>
      <c r="C122" s="152">
        <v>5</v>
      </c>
      <c r="D122" s="152">
        <v>5</v>
      </c>
      <c r="E122" s="153">
        <f t="shared" si="9"/>
        <v>5</v>
      </c>
      <c r="F122" s="131" t="s">
        <v>186</v>
      </c>
    </row>
    <row r="123" spans="1:6" ht="25.5" x14ac:dyDescent="0.25">
      <c r="A123" s="169">
        <f t="shared" si="10"/>
        <v>16</v>
      </c>
      <c r="B123" s="162" t="s">
        <v>135</v>
      </c>
      <c r="C123" s="152">
        <v>5</v>
      </c>
      <c r="D123" s="152">
        <v>5</v>
      </c>
      <c r="E123" s="153">
        <f t="shared" si="9"/>
        <v>5</v>
      </c>
      <c r="F123" s="131" t="s">
        <v>186</v>
      </c>
    </row>
    <row r="124" spans="1:6" ht="25.5" x14ac:dyDescent="0.25">
      <c r="A124" s="169">
        <f t="shared" si="10"/>
        <v>17</v>
      </c>
      <c r="B124" s="162" t="s">
        <v>136</v>
      </c>
      <c r="C124" s="152">
        <v>5</v>
      </c>
      <c r="D124" s="152">
        <v>5</v>
      </c>
      <c r="E124" s="153">
        <f t="shared" si="9"/>
        <v>5</v>
      </c>
      <c r="F124" s="131" t="s">
        <v>186</v>
      </c>
    </row>
    <row r="125" spans="1:6" ht="25.5" x14ac:dyDescent="0.25">
      <c r="A125" s="169">
        <f t="shared" si="10"/>
        <v>18</v>
      </c>
      <c r="B125" s="161" t="s">
        <v>137</v>
      </c>
      <c r="C125" s="152">
        <v>10</v>
      </c>
      <c r="D125" s="152">
        <v>10</v>
      </c>
      <c r="E125" s="153">
        <f t="shared" si="9"/>
        <v>10</v>
      </c>
      <c r="F125" s="131" t="s">
        <v>186</v>
      </c>
    </row>
    <row r="126" spans="1:6" ht="25.5" x14ac:dyDescent="0.25">
      <c r="A126" s="169">
        <f t="shared" si="10"/>
        <v>19</v>
      </c>
      <c r="B126" s="161" t="s">
        <v>138</v>
      </c>
      <c r="C126" s="152">
        <v>5</v>
      </c>
      <c r="D126" s="152">
        <v>5</v>
      </c>
      <c r="E126" s="153">
        <f t="shared" si="9"/>
        <v>5</v>
      </c>
      <c r="F126" s="131" t="s">
        <v>203</v>
      </c>
    </row>
    <row r="127" spans="1:6" ht="25.5" x14ac:dyDescent="0.25">
      <c r="A127" s="169">
        <f t="shared" si="10"/>
        <v>20</v>
      </c>
      <c r="B127" s="161" t="s">
        <v>139</v>
      </c>
      <c r="C127" s="152">
        <v>5</v>
      </c>
      <c r="D127" s="152">
        <v>5</v>
      </c>
      <c r="E127" s="153">
        <f t="shared" si="9"/>
        <v>5</v>
      </c>
      <c r="F127" s="131" t="s">
        <v>180</v>
      </c>
    </row>
    <row r="128" spans="1:6" ht="25.5" x14ac:dyDescent="0.25">
      <c r="A128" s="169">
        <f t="shared" si="10"/>
        <v>21</v>
      </c>
      <c r="B128" s="161" t="s">
        <v>140</v>
      </c>
      <c r="C128" s="152">
        <v>5</v>
      </c>
      <c r="D128" s="152">
        <v>5</v>
      </c>
      <c r="E128" s="153">
        <f t="shared" si="9"/>
        <v>5</v>
      </c>
      <c r="F128" s="131" t="s">
        <v>177</v>
      </c>
    </row>
    <row r="129" spans="1:6" ht="15.75" thickBot="1" x14ac:dyDescent="0.3">
      <c r="A129" s="169"/>
      <c r="B129" s="163"/>
      <c r="C129" s="164"/>
      <c r="D129" s="164"/>
      <c r="E129" s="165"/>
    </row>
    <row r="130" spans="1:6" ht="15.75" thickBot="1" x14ac:dyDescent="0.3">
      <c r="A130" s="169"/>
      <c r="B130" s="166"/>
      <c r="C130" s="159"/>
      <c r="D130" s="159"/>
      <c r="E130" s="159"/>
    </row>
    <row r="131" spans="1:6" x14ac:dyDescent="0.25">
      <c r="A131" s="169"/>
      <c r="B131" s="146"/>
      <c r="C131" s="147" t="str">
        <f>C3</f>
        <v>Classes B</v>
      </c>
      <c r="D131" s="147" t="str">
        <f>D3</f>
        <v>Classe C</v>
      </c>
      <c r="E131" s="148" t="str">
        <f>E3</f>
        <v>Classe D</v>
      </c>
      <c r="F131" s="269" t="s">
        <v>190</v>
      </c>
    </row>
    <row r="132" spans="1:6" ht="15.75" thickBot="1" x14ac:dyDescent="0.3">
      <c r="A132" s="169"/>
      <c r="B132" s="126" t="str">
        <f>B8</f>
        <v>Grupo 5 - Qualificação Acadêmico-Profissional e Outras Atividades</v>
      </c>
      <c r="C132" s="149"/>
      <c r="D132" s="149"/>
      <c r="E132" s="150"/>
      <c r="F132" s="270"/>
    </row>
    <row r="133" spans="1:6" x14ac:dyDescent="0.25">
      <c r="A133" s="169">
        <v>1</v>
      </c>
      <c r="B133" s="162" t="s">
        <v>141</v>
      </c>
      <c r="C133" s="152">
        <v>5</v>
      </c>
      <c r="D133" s="152">
        <v>5</v>
      </c>
      <c r="E133" s="153">
        <f>D133/4</f>
        <v>1.25</v>
      </c>
      <c r="F133" s="131" t="s">
        <v>186</v>
      </c>
    </row>
    <row r="134" spans="1:6" ht="38.25" x14ac:dyDescent="0.25">
      <c r="A134" s="169">
        <f>A133+1</f>
        <v>2</v>
      </c>
      <c r="B134" s="162" t="s">
        <v>142</v>
      </c>
      <c r="C134" s="152">
        <v>5</v>
      </c>
      <c r="D134" s="152">
        <v>5</v>
      </c>
      <c r="E134" s="153">
        <f t="shared" ref="E134:E150" si="11">D134/4</f>
        <v>1.25</v>
      </c>
      <c r="F134" s="167" t="s">
        <v>186</v>
      </c>
    </row>
    <row r="135" spans="1:6" ht="25.5" x14ac:dyDescent="0.25">
      <c r="A135" s="169">
        <f t="shared" ref="A135:A150" si="12">A134+1</f>
        <v>3</v>
      </c>
      <c r="B135" s="162" t="s">
        <v>195</v>
      </c>
      <c r="C135" s="152">
        <v>1</v>
      </c>
      <c r="D135" s="152">
        <v>1</v>
      </c>
      <c r="E135" s="153">
        <f t="shared" si="11"/>
        <v>0.25</v>
      </c>
      <c r="F135" s="131" t="s">
        <v>180</v>
      </c>
    </row>
    <row r="136" spans="1:6" ht="25.5" x14ac:dyDescent="0.25">
      <c r="A136" s="169">
        <f t="shared" si="12"/>
        <v>4</v>
      </c>
      <c r="B136" s="162" t="s">
        <v>144</v>
      </c>
      <c r="C136" s="156">
        <v>5</v>
      </c>
      <c r="D136" s="156">
        <v>5</v>
      </c>
      <c r="E136" s="153">
        <f t="shared" si="11"/>
        <v>1.25</v>
      </c>
      <c r="F136" s="131" t="s">
        <v>188</v>
      </c>
    </row>
    <row r="137" spans="1:6" ht="25.5" x14ac:dyDescent="0.25">
      <c r="A137" s="169">
        <f t="shared" si="12"/>
        <v>5</v>
      </c>
      <c r="B137" s="162" t="s">
        <v>145</v>
      </c>
      <c r="C137" s="168">
        <v>2</v>
      </c>
      <c r="D137" s="168">
        <v>2</v>
      </c>
      <c r="E137" s="153">
        <f t="shared" si="11"/>
        <v>0.5</v>
      </c>
      <c r="F137" s="131" t="s">
        <v>185</v>
      </c>
    </row>
    <row r="138" spans="1:6" ht="25.5" x14ac:dyDescent="0.25">
      <c r="A138" s="169">
        <f t="shared" si="12"/>
        <v>6</v>
      </c>
      <c r="B138" s="162" t="s">
        <v>146</v>
      </c>
      <c r="C138" s="152">
        <v>1</v>
      </c>
      <c r="D138" s="152">
        <v>1</v>
      </c>
      <c r="E138" s="153">
        <f t="shared" si="11"/>
        <v>0.25</v>
      </c>
      <c r="F138" s="167" t="s">
        <v>186</v>
      </c>
    </row>
    <row r="139" spans="1:6" x14ac:dyDescent="0.25">
      <c r="A139" s="169">
        <f t="shared" si="12"/>
        <v>7</v>
      </c>
      <c r="B139" s="161" t="s">
        <v>147</v>
      </c>
      <c r="C139" s="152">
        <v>2</v>
      </c>
      <c r="D139" s="152">
        <v>2</v>
      </c>
      <c r="E139" s="153">
        <f t="shared" si="11"/>
        <v>0.5</v>
      </c>
      <c r="F139" s="131" t="s">
        <v>161</v>
      </c>
    </row>
    <row r="140" spans="1:6" x14ac:dyDescent="0.25">
      <c r="A140" s="169">
        <f t="shared" si="12"/>
        <v>8</v>
      </c>
      <c r="B140" s="161" t="s">
        <v>148</v>
      </c>
      <c r="C140" s="152">
        <v>1</v>
      </c>
      <c r="D140" s="152">
        <v>1</v>
      </c>
      <c r="E140" s="153">
        <f t="shared" si="11"/>
        <v>0.25</v>
      </c>
      <c r="F140" s="131" t="s">
        <v>161</v>
      </c>
    </row>
    <row r="141" spans="1:6" ht="25.5" x14ac:dyDescent="0.25">
      <c r="A141" s="169">
        <f t="shared" si="12"/>
        <v>9</v>
      </c>
      <c r="B141" s="162" t="s">
        <v>149</v>
      </c>
      <c r="C141" s="152">
        <v>1</v>
      </c>
      <c r="D141" s="152">
        <v>1</v>
      </c>
      <c r="E141" s="153">
        <f t="shared" si="11"/>
        <v>0.25</v>
      </c>
      <c r="F141" s="131" t="s">
        <v>161</v>
      </c>
    </row>
    <row r="142" spans="1:6" x14ac:dyDescent="0.25">
      <c r="A142" s="169">
        <f t="shared" si="12"/>
        <v>10</v>
      </c>
      <c r="B142" s="162" t="s">
        <v>150</v>
      </c>
      <c r="C142" s="152">
        <v>1</v>
      </c>
      <c r="D142" s="152">
        <v>1</v>
      </c>
      <c r="E142" s="153">
        <f t="shared" si="11"/>
        <v>0.25</v>
      </c>
      <c r="F142" s="131" t="s">
        <v>189</v>
      </c>
    </row>
    <row r="143" spans="1:6" x14ac:dyDescent="0.25">
      <c r="A143" s="169">
        <f t="shared" si="12"/>
        <v>11</v>
      </c>
      <c r="B143" s="162" t="s">
        <v>151</v>
      </c>
      <c r="C143" s="152">
        <v>5</v>
      </c>
      <c r="D143" s="152">
        <v>5</v>
      </c>
      <c r="E143" s="153">
        <f t="shared" si="11"/>
        <v>1.25</v>
      </c>
      <c r="F143" s="131" t="s">
        <v>189</v>
      </c>
    </row>
    <row r="144" spans="1:6" ht="25.5" x14ac:dyDescent="0.25">
      <c r="A144" s="169">
        <f t="shared" si="12"/>
        <v>12</v>
      </c>
      <c r="B144" s="161" t="s">
        <v>152</v>
      </c>
      <c r="C144" s="152">
        <v>1</v>
      </c>
      <c r="D144" s="152">
        <v>1</v>
      </c>
      <c r="E144" s="153">
        <f t="shared" si="11"/>
        <v>0.25</v>
      </c>
      <c r="F144" s="167" t="s">
        <v>186</v>
      </c>
    </row>
    <row r="145" spans="1:6" x14ac:dyDescent="0.25">
      <c r="A145" s="183">
        <f t="shared" si="12"/>
        <v>13</v>
      </c>
      <c r="B145" s="184" t="s">
        <v>196</v>
      </c>
      <c r="C145" s="185">
        <v>5</v>
      </c>
      <c r="D145" s="185">
        <v>5</v>
      </c>
      <c r="E145" s="186">
        <v>0.125</v>
      </c>
      <c r="F145" s="182" t="s">
        <v>181</v>
      </c>
    </row>
    <row r="146" spans="1:6" ht="25.5" x14ac:dyDescent="0.25">
      <c r="A146" s="169">
        <f t="shared" si="12"/>
        <v>14</v>
      </c>
      <c r="B146" s="161" t="s">
        <v>153</v>
      </c>
      <c r="C146" s="152">
        <v>1</v>
      </c>
      <c r="D146" s="152">
        <v>1</v>
      </c>
      <c r="E146" s="153">
        <f t="shared" si="11"/>
        <v>0.25</v>
      </c>
      <c r="F146" s="167" t="s">
        <v>186</v>
      </c>
    </row>
    <row r="147" spans="1:6" ht="25.5" x14ac:dyDescent="0.25">
      <c r="A147" s="169">
        <f t="shared" si="12"/>
        <v>15</v>
      </c>
      <c r="B147" s="161" t="s">
        <v>197</v>
      </c>
      <c r="C147" s="152">
        <v>2</v>
      </c>
      <c r="D147" s="152">
        <v>2</v>
      </c>
      <c r="E147" s="153">
        <f t="shared" si="11"/>
        <v>0.5</v>
      </c>
      <c r="F147" s="167" t="s">
        <v>186</v>
      </c>
    </row>
    <row r="148" spans="1:6" x14ac:dyDescent="0.25">
      <c r="A148" s="169">
        <f t="shared" si="12"/>
        <v>16</v>
      </c>
      <c r="B148" s="161" t="s">
        <v>155</v>
      </c>
      <c r="C148" s="157">
        <v>1</v>
      </c>
      <c r="D148" s="157">
        <v>1</v>
      </c>
      <c r="E148" s="153">
        <f t="shared" si="11"/>
        <v>0.25</v>
      </c>
      <c r="F148" s="131" t="s">
        <v>180</v>
      </c>
    </row>
    <row r="149" spans="1:6" ht="25.5" x14ac:dyDescent="0.25">
      <c r="A149" s="169">
        <f t="shared" si="12"/>
        <v>17</v>
      </c>
      <c r="B149" s="161" t="s">
        <v>156</v>
      </c>
      <c r="C149" s="157">
        <v>0.5</v>
      </c>
      <c r="D149" s="157">
        <v>0.5</v>
      </c>
      <c r="E149" s="155">
        <f t="shared" si="11"/>
        <v>0.125</v>
      </c>
      <c r="F149" s="131" t="s">
        <v>204</v>
      </c>
    </row>
    <row r="150" spans="1:6" x14ac:dyDescent="0.25">
      <c r="A150" s="169">
        <f t="shared" si="12"/>
        <v>18</v>
      </c>
      <c r="B150" s="161" t="s">
        <v>45</v>
      </c>
      <c r="C150" s="152">
        <v>0</v>
      </c>
      <c r="D150" s="152">
        <v>0</v>
      </c>
      <c r="E150" s="153">
        <f t="shared" si="11"/>
        <v>0</v>
      </c>
      <c r="F150" s="131" t="s">
        <v>180</v>
      </c>
    </row>
  </sheetData>
  <mergeCells count="5">
    <mergeCell ref="F131:F132"/>
    <mergeCell ref="F25:F26"/>
    <mergeCell ref="F51:F52"/>
    <mergeCell ref="F80:F81"/>
    <mergeCell ref="F106:F107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65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PREENCHER</vt:lpstr>
      <vt:lpstr>PONTOS  Classe D - NÃO MEXER!</vt:lpstr>
      <vt:lpstr>RESULTADO FINAL</vt:lpstr>
      <vt:lpstr>PARÃMETROS - NÃO MEXER !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Carla Souza</cp:lastModifiedBy>
  <cp:lastPrinted>2023-03-28T14:53:34Z</cp:lastPrinted>
  <dcterms:created xsi:type="dcterms:W3CDTF">2014-10-10T20:52:45Z</dcterms:created>
  <dcterms:modified xsi:type="dcterms:W3CDTF">2025-06-16T14:36:19Z</dcterms:modified>
</cp:coreProperties>
</file>